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0" yWindow="765" windowWidth="7260" windowHeight="5940" tabRatio="730" activeTab="2"/>
  </bookViews>
  <sheets>
    <sheet name="NormEllipse" sheetId="34" r:id="rId1"/>
    <sheet name="NormalEllipse" sheetId="35" r:id="rId2"/>
    <sheet name="NormalData" sheetId="36" r:id="rId3"/>
  </sheets>
  <definedNames>
    <definedName name="_xlnm.Print_Area">#REF!</definedName>
    <definedName name="invCovIll">NormalData!$F$45:$G$46</definedName>
    <definedName name="invCovNorm">NormalData!$F$48:$G$49</definedName>
    <definedName name="invCovRisk">NormalData!$F$42:$G$43</definedName>
    <definedName name="mu_ill">NormalData!$E$52:$F$52</definedName>
    <definedName name="mu_norm">NormalData!$E$53:$F$53</definedName>
    <definedName name="mu_risk">NormalData!$E$51:$F$51</definedName>
    <definedName name="n_ill">NormalData!$B$46</definedName>
    <definedName name="n_norm">NormalData!$B$49</definedName>
    <definedName name="n_risk">NormalData!$B$43</definedName>
    <definedName name="zdata_ill">NormalData!$E$78:$F$96</definedName>
    <definedName name="zdata_norm">NormalData!$E$97:$F$115</definedName>
    <definedName name="zdata_risk">NormalData!$E$59:$F$77</definedName>
  </definedNames>
  <calcPr calcId="145621"/>
</workbook>
</file>

<file path=xl/calcChain.xml><?xml version="1.0" encoding="utf-8"?>
<calcChain xmlns="http://schemas.openxmlformats.org/spreadsheetml/2006/main">
  <c r="E34" i="35" l="1"/>
  <c r="F34" i="35"/>
  <c r="E35" i="35"/>
  <c r="F35" i="35"/>
  <c r="E36" i="35"/>
  <c r="F36" i="35"/>
  <c r="E37" i="35"/>
  <c r="F37" i="35"/>
  <c r="E38" i="35"/>
  <c r="F38" i="35"/>
  <c r="E39" i="35"/>
  <c r="F39" i="35"/>
  <c r="E40" i="35"/>
  <c r="F40" i="35"/>
  <c r="E41" i="35"/>
  <c r="F41" i="35"/>
  <c r="E42" i="35"/>
  <c r="F42" i="35"/>
  <c r="E43" i="35"/>
  <c r="F43" i="35"/>
  <c r="E44" i="35"/>
  <c r="F44" i="35"/>
  <c r="E45" i="35"/>
  <c r="F45" i="35"/>
  <c r="E46" i="35"/>
  <c r="F46" i="35"/>
  <c r="E47" i="35"/>
  <c r="F47" i="35"/>
  <c r="E48" i="35"/>
  <c r="F48" i="35"/>
  <c r="E49" i="35"/>
  <c r="F49" i="35"/>
  <c r="E50" i="35"/>
  <c r="F50" i="35"/>
  <c r="E51" i="35"/>
  <c r="F51" i="35"/>
  <c r="E52" i="35"/>
  <c r="F52" i="35"/>
  <c r="E53" i="35"/>
  <c r="F53" i="35"/>
  <c r="E54" i="35"/>
  <c r="F54" i="35"/>
  <c r="E55" i="35"/>
  <c r="F55" i="35"/>
  <c r="E56" i="35"/>
  <c r="F56" i="35"/>
  <c r="E57" i="35"/>
  <c r="F57" i="35"/>
  <c r="E58" i="35"/>
  <c r="F58" i="35"/>
  <c r="E59" i="35"/>
  <c r="F59" i="35"/>
  <c r="E60" i="35"/>
  <c r="F60" i="35"/>
  <c r="E61" i="35"/>
  <c r="F61" i="35"/>
  <c r="E62" i="35"/>
  <c r="F62" i="35"/>
  <c r="E63" i="35"/>
  <c r="F63" i="35"/>
  <c r="E64" i="35"/>
  <c r="F64" i="35"/>
  <c r="E65" i="35"/>
  <c r="F65" i="35"/>
  <c r="E66" i="35"/>
  <c r="F66" i="35"/>
  <c r="E67" i="35"/>
  <c r="F67" i="35"/>
  <c r="E68" i="35"/>
  <c r="F68" i="35"/>
  <c r="E69" i="35"/>
  <c r="F69" i="35"/>
  <c r="E70" i="35"/>
  <c r="F70" i="35"/>
  <c r="E71" i="35"/>
  <c r="F71" i="35"/>
  <c r="E72" i="35"/>
  <c r="F72" i="35"/>
  <c r="E73" i="35"/>
  <c r="F73" i="35"/>
  <c r="E74" i="35"/>
  <c r="F74" i="35"/>
  <c r="E75" i="35"/>
  <c r="F75" i="35"/>
  <c r="E76" i="35"/>
  <c r="F76" i="35"/>
  <c r="E77" i="35"/>
  <c r="F77" i="35"/>
  <c r="E78" i="35"/>
  <c r="F78" i="35"/>
  <c r="E79" i="35"/>
  <c r="F79" i="35"/>
  <c r="E80" i="35"/>
  <c r="F80" i="35"/>
  <c r="E81" i="35"/>
  <c r="F81" i="35"/>
  <c r="E82" i="35"/>
  <c r="F82" i="35"/>
  <c r="E83" i="35"/>
  <c r="F83" i="35"/>
  <c r="E84" i="35"/>
  <c r="F84" i="35"/>
  <c r="E85" i="35"/>
  <c r="F85" i="35"/>
  <c r="E86" i="35"/>
  <c r="F86" i="35"/>
  <c r="E87" i="35"/>
  <c r="F87" i="35"/>
  <c r="E88" i="35"/>
  <c r="F88" i="35"/>
  <c r="E89" i="35"/>
  <c r="F89" i="35"/>
  <c r="E90" i="35"/>
  <c r="F90" i="35"/>
  <c r="E91" i="35"/>
  <c r="F91" i="35"/>
  <c r="E92" i="35"/>
  <c r="F92" i="35"/>
  <c r="E93" i="35"/>
  <c r="F93" i="35"/>
  <c r="E94" i="35"/>
  <c r="F94" i="35"/>
  <c r="E95" i="35"/>
  <c r="F95" i="35"/>
  <c r="E96" i="35"/>
  <c r="F96" i="35"/>
  <c r="E97" i="35"/>
  <c r="F97" i="35"/>
  <c r="E98" i="35"/>
  <c r="F98" i="35"/>
  <c r="E99" i="35"/>
  <c r="F99" i="35"/>
  <c r="E100" i="35"/>
  <c r="F100" i="35"/>
  <c r="E101" i="35"/>
  <c r="F101" i="35"/>
  <c r="E102" i="35"/>
  <c r="F102" i="35"/>
  <c r="E103" i="35"/>
  <c r="F103" i="35"/>
  <c r="E104" i="35"/>
  <c r="F104" i="35"/>
  <c r="E105" i="35"/>
  <c r="F105" i="35"/>
  <c r="E106" i="35"/>
  <c r="F106" i="35"/>
  <c r="E107" i="35"/>
  <c r="F107" i="35"/>
  <c r="E108" i="35"/>
  <c r="F108" i="35"/>
  <c r="E109" i="35"/>
  <c r="F109" i="35"/>
  <c r="E110" i="35"/>
  <c r="F110" i="35"/>
  <c r="E111" i="35"/>
  <c r="F111" i="35"/>
  <c r="E112" i="35"/>
  <c r="F112" i="35"/>
  <c r="E113" i="35"/>
  <c r="F113" i="35"/>
  <c r="E114" i="35"/>
  <c r="F114" i="35"/>
  <c r="E115" i="35"/>
  <c r="F115" i="35"/>
  <c r="E116" i="35"/>
  <c r="F116" i="35"/>
  <c r="E117" i="35"/>
  <c r="F117" i="35"/>
  <c r="E118" i="35"/>
  <c r="F118" i="35"/>
  <c r="E119" i="35"/>
  <c r="F119" i="35"/>
  <c r="E120" i="35"/>
  <c r="F120" i="35"/>
  <c r="E121" i="35"/>
  <c r="F121" i="35"/>
  <c r="E122" i="35"/>
  <c r="F122" i="35"/>
  <c r="E123" i="35"/>
  <c r="F123" i="35"/>
  <c r="F33" i="35"/>
  <c r="E33" i="35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B122" i="36"/>
  <c r="A123" i="36"/>
  <c r="A124" i="36"/>
  <c r="B124" i="36"/>
  <c r="B123" i="36"/>
  <c r="A125" i="36"/>
  <c r="B9" i="35"/>
  <c r="B10" i="35"/>
  <c r="B33" i="35"/>
  <c r="A34" i="35"/>
  <c r="B34" i="35"/>
  <c r="A35" i="35"/>
  <c r="B31" i="34"/>
  <c r="C31" i="34"/>
  <c r="D31" i="34"/>
  <c r="A32" i="34"/>
  <c r="A33" i="34"/>
  <c r="B32" i="34"/>
  <c r="C32" i="34"/>
  <c r="D32" i="34"/>
  <c r="A36" i="35"/>
  <c r="B35" i="35"/>
  <c r="C35" i="35"/>
  <c r="D35" i="35"/>
  <c r="C33" i="35"/>
  <c r="D33" i="35"/>
  <c r="C34" i="35"/>
  <c r="D34" i="35"/>
  <c r="A126" i="36"/>
  <c r="B125" i="36"/>
  <c r="E31" i="34"/>
  <c r="F31" i="34"/>
  <c r="B33" i="34"/>
  <c r="C33" i="34"/>
  <c r="D33" i="34"/>
  <c r="A34" i="34"/>
  <c r="B36" i="35"/>
  <c r="C36" i="35"/>
  <c r="D36" i="35"/>
  <c r="A37" i="35"/>
  <c r="B126" i="36"/>
  <c r="A127" i="36"/>
  <c r="F32" i="34"/>
  <c r="E32" i="34"/>
  <c r="A38" i="35"/>
  <c r="B37" i="35"/>
  <c r="C37" i="35"/>
  <c r="D37" i="35"/>
  <c r="A128" i="36"/>
  <c r="B127" i="36"/>
  <c r="A35" i="34"/>
  <c r="B34" i="34"/>
  <c r="C34" i="34"/>
  <c r="D34" i="34"/>
  <c r="E33" i="34"/>
  <c r="F33" i="34"/>
  <c r="A36" i="34"/>
  <c r="B35" i="34"/>
  <c r="C35" i="34"/>
  <c r="D35" i="34"/>
  <c r="B128" i="36"/>
  <c r="A129" i="36"/>
  <c r="E34" i="34"/>
  <c r="F34" i="34"/>
  <c r="A39" i="35"/>
  <c r="B38" i="35"/>
  <c r="C38" i="35"/>
  <c r="D38" i="35"/>
  <c r="A130" i="36"/>
  <c r="B129" i="36"/>
  <c r="A40" i="35"/>
  <c r="B39" i="35"/>
  <c r="C39" i="35"/>
  <c r="D39" i="35"/>
  <c r="F35" i="34"/>
  <c r="E35" i="34"/>
  <c r="B36" i="34"/>
  <c r="C36" i="34"/>
  <c r="D36" i="34"/>
  <c r="A37" i="34"/>
  <c r="A38" i="34"/>
  <c r="B37" i="34"/>
  <c r="C37" i="34"/>
  <c r="D37" i="34"/>
  <c r="A41" i="35"/>
  <c r="B40" i="35"/>
  <c r="C40" i="35"/>
  <c r="D40" i="35"/>
  <c r="E36" i="34"/>
  <c r="F36" i="34"/>
  <c r="B130" i="36"/>
  <c r="A131" i="36"/>
  <c r="E37" i="34"/>
  <c r="F37" i="34"/>
  <c r="A42" i="35"/>
  <c r="B41" i="35"/>
  <c r="C41" i="35"/>
  <c r="D41" i="35"/>
  <c r="B38" i="34"/>
  <c r="C38" i="34"/>
  <c r="D38" i="34"/>
  <c r="A39" i="34"/>
  <c r="A132" i="36"/>
  <c r="B131" i="36"/>
  <c r="B132" i="36"/>
  <c r="A133" i="36"/>
  <c r="B39" i="34"/>
  <c r="C39" i="34"/>
  <c r="D39" i="34"/>
  <c r="A40" i="34"/>
  <c r="F38" i="34"/>
  <c r="E38" i="34"/>
  <c r="B42" i="35"/>
  <c r="C42" i="35"/>
  <c r="D42" i="35"/>
  <c r="A43" i="35"/>
  <c r="B40" i="34"/>
  <c r="C40" i="34"/>
  <c r="D40" i="34"/>
  <c r="A41" i="34"/>
  <c r="B43" i="35"/>
  <c r="C43" i="35"/>
  <c r="D43" i="35"/>
  <c r="A44" i="35"/>
  <c r="E39" i="34"/>
  <c r="F39" i="34"/>
  <c r="A134" i="36"/>
  <c r="B133" i="36"/>
  <c r="B134" i="36"/>
  <c r="A135" i="36"/>
  <c r="A42" i="34"/>
  <c r="B41" i="34"/>
  <c r="C41" i="34"/>
  <c r="D41" i="34"/>
  <c r="F40" i="34"/>
  <c r="E40" i="34"/>
  <c r="A45" i="35"/>
  <c r="B44" i="35"/>
  <c r="C44" i="35"/>
  <c r="D44" i="35"/>
  <c r="B42" i="34"/>
  <c r="C42" i="34"/>
  <c r="D42" i="34"/>
  <c r="A43" i="34"/>
  <c r="A46" i="35"/>
  <c r="B45" i="35"/>
  <c r="C45" i="35"/>
  <c r="D45" i="35"/>
  <c r="E41" i="34"/>
  <c r="F41" i="34"/>
  <c r="A136" i="36"/>
  <c r="B135" i="36"/>
  <c r="B136" i="36"/>
  <c r="A137" i="36"/>
  <c r="B46" i="35"/>
  <c r="C46" i="35"/>
  <c r="D46" i="35"/>
  <c r="A47" i="35"/>
  <c r="B43" i="34"/>
  <c r="C43" i="34"/>
  <c r="D43" i="34"/>
  <c r="A44" i="34"/>
  <c r="F42" i="34"/>
  <c r="E42" i="34"/>
  <c r="B47" i="35"/>
  <c r="C47" i="35"/>
  <c r="D47" i="35"/>
  <c r="A48" i="35"/>
  <c r="B44" i="34"/>
  <c r="C44" i="34"/>
  <c r="D44" i="34"/>
  <c r="A45" i="34"/>
  <c r="A138" i="36"/>
  <c r="B137" i="36"/>
  <c r="E43" i="34"/>
  <c r="F43" i="34"/>
  <c r="B138" i="36"/>
  <c r="A139" i="36"/>
  <c r="A46" i="34"/>
  <c r="B45" i="34"/>
  <c r="C45" i="34"/>
  <c r="D45" i="34"/>
  <c r="A49" i="35"/>
  <c r="B48" i="35"/>
  <c r="C48" i="35"/>
  <c r="D48" i="35"/>
  <c r="F44" i="34"/>
  <c r="E44" i="34"/>
  <c r="B46" i="34"/>
  <c r="C46" i="34"/>
  <c r="D46" i="34"/>
  <c r="A47" i="34"/>
  <c r="A50" i="35"/>
  <c r="B49" i="35"/>
  <c r="C49" i="35"/>
  <c r="D49" i="35"/>
  <c r="E45" i="34"/>
  <c r="F45" i="34"/>
  <c r="A140" i="36"/>
  <c r="B139" i="36"/>
  <c r="B140" i="36"/>
  <c r="A141" i="36"/>
  <c r="B50" i="35"/>
  <c r="C50" i="35"/>
  <c r="D50" i="35"/>
  <c r="A51" i="35"/>
  <c r="B47" i="34"/>
  <c r="C47" i="34"/>
  <c r="D47" i="34"/>
  <c r="A48" i="34"/>
  <c r="F46" i="34"/>
  <c r="E46" i="34"/>
  <c r="E47" i="34"/>
  <c r="F47" i="34"/>
  <c r="B51" i="35"/>
  <c r="C51" i="35"/>
  <c r="D51" i="35"/>
  <c r="A52" i="35"/>
  <c r="B48" i="34"/>
  <c r="C48" i="34"/>
  <c r="D48" i="34"/>
  <c r="A49" i="34"/>
  <c r="A142" i="36"/>
  <c r="B141" i="36"/>
  <c r="B142" i="36"/>
  <c r="A143" i="36"/>
  <c r="A50" i="34"/>
  <c r="B49" i="34"/>
  <c r="C49" i="34"/>
  <c r="D49" i="34"/>
  <c r="A53" i="35"/>
  <c r="B52" i="35"/>
  <c r="C52" i="35"/>
  <c r="D52" i="35"/>
  <c r="F48" i="34"/>
  <c r="E48" i="34"/>
  <c r="A54" i="35"/>
  <c r="B53" i="35"/>
  <c r="C53" i="35"/>
  <c r="D53" i="35"/>
  <c r="E49" i="34"/>
  <c r="F49" i="34"/>
  <c r="A144" i="36"/>
  <c r="B143" i="36"/>
  <c r="B50" i="34"/>
  <c r="C50" i="34"/>
  <c r="D50" i="34"/>
  <c r="A51" i="34"/>
  <c r="F50" i="34"/>
  <c r="E50" i="34"/>
  <c r="B144" i="36"/>
  <c r="A145" i="36"/>
  <c r="B54" i="35"/>
  <c r="C54" i="35"/>
  <c r="D54" i="35"/>
  <c r="A55" i="35"/>
  <c r="B51" i="34"/>
  <c r="C51" i="34"/>
  <c r="D51" i="34"/>
  <c r="A52" i="34"/>
  <c r="B52" i="34"/>
  <c r="C52" i="34"/>
  <c r="D52" i="34"/>
  <c r="A53" i="34"/>
  <c r="B55" i="35"/>
  <c r="C55" i="35"/>
  <c r="D55" i="35"/>
  <c r="A56" i="35"/>
  <c r="A146" i="36"/>
  <c r="B145" i="36"/>
  <c r="E51" i="34"/>
  <c r="F51" i="34"/>
  <c r="A57" i="35"/>
  <c r="B56" i="35"/>
  <c r="C56" i="35"/>
  <c r="D56" i="35"/>
  <c r="A54" i="34"/>
  <c r="B53" i="34"/>
  <c r="C53" i="34"/>
  <c r="D53" i="34"/>
  <c r="B146" i="36"/>
  <c r="A147" i="36"/>
  <c r="F52" i="34"/>
  <c r="E52" i="34"/>
  <c r="B54" i="34"/>
  <c r="C54" i="34"/>
  <c r="D54" i="34"/>
  <c r="A55" i="34"/>
  <c r="A148" i="36"/>
  <c r="B147" i="36"/>
  <c r="E53" i="34"/>
  <c r="F53" i="34"/>
  <c r="A58" i="35"/>
  <c r="B57" i="35"/>
  <c r="C57" i="35"/>
  <c r="D57" i="35"/>
  <c r="B55" i="34"/>
  <c r="C55" i="34"/>
  <c r="D55" i="34"/>
  <c r="A56" i="34"/>
  <c r="B148" i="36"/>
  <c r="A149" i="36"/>
  <c r="B58" i="35"/>
  <c r="C58" i="35"/>
  <c r="D58" i="35"/>
  <c r="A59" i="35"/>
  <c r="F54" i="34"/>
  <c r="E54" i="34"/>
  <c r="B59" i="35"/>
  <c r="C59" i="35"/>
  <c r="D59" i="35"/>
  <c r="A60" i="35"/>
  <c r="A150" i="36"/>
  <c r="B149" i="36"/>
  <c r="B56" i="34"/>
  <c r="C56" i="34"/>
  <c r="D56" i="34"/>
  <c r="A57" i="34"/>
  <c r="E55" i="34"/>
  <c r="F55" i="34"/>
  <c r="A58" i="34"/>
  <c r="B57" i="34"/>
  <c r="C57" i="34"/>
  <c r="D57" i="34"/>
  <c r="A61" i="35"/>
  <c r="B60" i="35"/>
  <c r="C60" i="35"/>
  <c r="D60" i="35"/>
  <c r="F56" i="34"/>
  <c r="E56" i="34"/>
  <c r="B150" i="36"/>
  <c r="A151" i="36"/>
  <c r="A152" i="36"/>
  <c r="B151" i="36"/>
  <c r="E57" i="34"/>
  <c r="F57" i="34"/>
  <c r="B61" i="35"/>
  <c r="C61" i="35"/>
  <c r="D61" i="35"/>
  <c r="A62" i="35"/>
  <c r="B58" i="34"/>
  <c r="C58" i="34"/>
  <c r="D58" i="34"/>
  <c r="A59" i="34"/>
  <c r="B59" i="34"/>
  <c r="C59" i="34"/>
  <c r="D59" i="34"/>
  <c r="A60" i="34"/>
  <c r="A63" i="35"/>
  <c r="B62" i="35"/>
  <c r="C62" i="35"/>
  <c r="D62" i="35"/>
  <c r="B152" i="36"/>
  <c r="A153" i="36"/>
  <c r="F58" i="34"/>
  <c r="E58" i="34"/>
  <c r="A64" i="35"/>
  <c r="B63" i="35"/>
  <c r="C63" i="35"/>
  <c r="D63" i="35"/>
  <c r="B60" i="34"/>
  <c r="C60" i="34"/>
  <c r="D60" i="34"/>
  <c r="A61" i="34"/>
  <c r="E59" i="34"/>
  <c r="F59" i="34"/>
  <c r="A154" i="36"/>
  <c r="B153" i="36"/>
  <c r="B154" i="36"/>
  <c r="A155" i="36"/>
  <c r="F60" i="34"/>
  <c r="E60" i="34"/>
  <c r="B64" i="35"/>
  <c r="C64" i="35"/>
  <c r="D64" i="35"/>
  <c r="A65" i="35"/>
  <c r="B61" i="34"/>
  <c r="C61" i="34"/>
  <c r="D61" i="34"/>
  <c r="A62" i="34"/>
  <c r="B62" i="34"/>
  <c r="C62" i="34"/>
  <c r="D62" i="34"/>
  <c r="A63" i="34"/>
  <c r="E61" i="34"/>
  <c r="F61" i="34"/>
  <c r="B65" i="35"/>
  <c r="C65" i="35"/>
  <c r="D65" i="35"/>
  <c r="A66" i="35"/>
  <c r="A156" i="36"/>
  <c r="B155" i="36"/>
  <c r="A67" i="35"/>
  <c r="B66" i="35"/>
  <c r="C66" i="35"/>
  <c r="D66" i="35"/>
  <c r="A64" i="34"/>
  <c r="B63" i="34"/>
  <c r="C63" i="34"/>
  <c r="D63" i="34"/>
  <c r="B156" i="36"/>
  <c r="A157" i="36"/>
  <c r="E62" i="34"/>
  <c r="F62" i="34"/>
  <c r="B64" i="34"/>
  <c r="C64" i="34"/>
  <c r="D64" i="34"/>
  <c r="A65" i="34"/>
  <c r="A158" i="36"/>
  <c r="B157" i="36"/>
  <c r="E63" i="34"/>
  <c r="F63" i="34"/>
  <c r="A68" i="35"/>
  <c r="B67" i="35"/>
  <c r="C67" i="35"/>
  <c r="D67" i="35"/>
  <c r="B65" i="34"/>
  <c r="C65" i="34"/>
  <c r="D65" i="34"/>
  <c r="A66" i="34"/>
  <c r="B158" i="36"/>
  <c r="A159" i="36"/>
  <c r="B68" i="35"/>
  <c r="C68" i="35"/>
  <c r="D68" i="35"/>
  <c r="A69" i="35"/>
  <c r="F64" i="34"/>
  <c r="E64" i="34"/>
  <c r="B69" i="35"/>
  <c r="C69" i="35"/>
  <c r="D69" i="35"/>
  <c r="A70" i="35"/>
  <c r="A160" i="36"/>
  <c r="B159" i="36"/>
  <c r="B66" i="34"/>
  <c r="C66" i="34"/>
  <c r="D66" i="34"/>
  <c r="A67" i="34"/>
  <c r="F65" i="34"/>
  <c r="E65" i="34"/>
  <c r="A71" i="35"/>
  <c r="B70" i="35"/>
  <c r="C70" i="35"/>
  <c r="D70" i="35"/>
  <c r="F66" i="34"/>
  <c r="E66" i="34"/>
  <c r="A68" i="34"/>
  <c r="B67" i="34"/>
  <c r="C67" i="34"/>
  <c r="D67" i="34"/>
  <c r="B160" i="36"/>
  <c r="A161" i="36"/>
  <c r="B68" i="34"/>
  <c r="C68" i="34"/>
  <c r="D68" i="34"/>
  <c r="A69" i="34"/>
  <c r="A162" i="36"/>
  <c r="B161" i="36"/>
  <c r="A72" i="35"/>
  <c r="B71" i="35"/>
  <c r="C71" i="35"/>
  <c r="D71" i="35"/>
  <c r="E67" i="34"/>
  <c r="F67" i="34"/>
  <c r="B69" i="34"/>
  <c r="C69" i="34"/>
  <c r="D69" i="34"/>
  <c r="A70" i="34"/>
  <c r="B72" i="35"/>
  <c r="C72" i="35"/>
  <c r="D72" i="35"/>
  <c r="A73" i="35"/>
  <c r="B162" i="36"/>
  <c r="A163" i="36"/>
  <c r="F68" i="34"/>
  <c r="E68" i="34"/>
  <c r="E69" i="34"/>
  <c r="F69" i="34"/>
  <c r="B73" i="35"/>
  <c r="C73" i="35"/>
  <c r="D73" i="35"/>
  <c r="A74" i="35"/>
  <c r="B70" i="34"/>
  <c r="C70" i="34"/>
  <c r="D70" i="34"/>
  <c r="A71" i="34"/>
  <c r="A164" i="36"/>
  <c r="B163" i="36"/>
  <c r="B164" i="36"/>
  <c r="A165" i="36"/>
  <c r="E70" i="34"/>
  <c r="F70" i="34"/>
  <c r="A72" i="34"/>
  <c r="B71" i="34"/>
  <c r="C71" i="34"/>
  <c r="D71" i="34"/>
  <c r="A75" i="35"/>
  <c r="B74" i="35"/>
  <c r="C74" i="35"/>
  <c r="D74" i="35"/>
  <c r="A76" i="35"/>
  <c r="B75" i="35"/>
  <c r="C75" i="35"/>
  <c r="D75" i="35"/>
  <c r="B72" i="34"/>
  <c r="C72" i="34"/>
  <c r="D72" i="34"/>
  <c r="A73" i="34"/>
  <c r="A166" i="36"/>
  <c r="B165" i="36"/>
  <c r="E71" i="34"/>
  <c r="F71" i="34"/>
  <c r="B73" i="34"/>
  <c r="C73" i="34"/>
  <c r="D73" i="34"/>
  <c r="A74" i="34"/>
  <c r="B166" i="36"/>
  <c r="A167" i="36"/>
  <c r="F72" i="34"/>
  <c r="E72" i="34"/>
  <c r="B76" i="35"/>
  <c r="C76" i="35"/>
  <c r="D76" i="35"/>
  <c r="A77" i="35"/>
  <c r="F73" i="34"/>
  <c r="E73" i="34"/>
  <c r="B77" i="35"/>
  <c r="C77" i="35"/>
  <c r="D77" i="35"/>
  <c r="A78" i="35"/>
  <c r="A168" i="36"/>
  <c r="B167" i="36"/>
  <c r="B74" i="34"/>
  <c r="C74" i="34"/>
  <c r="D74" i="34"/>
  <c r="A75" i="34"/>
  <c r="B168" i="36"/>
  <c r="A169" i="36"/>
  <c r="F74" i="34"/>
  <c r="E74" i="34"/>
  <c r="A76" i="34"/>
  <c r="B75" i="34"/>
  <c r="C75" i="34"/>
  <c r="D75" i="34"/>
  <c r="A79" i="35"/>
  <c r="B78" i="35"/>
  <c r="C78" i="35"/>
  <c r="D78" i="35"/>
  <c r="A80" i="35"/>
  <c r="B79" i="35"/>
  <c r="C79" i="35"/>
  <c r="D79" i="35"/>
  <c r="E75" i="34"/>
  <c r="F75" i="34"/>
  <c r="A170" i="36"/>
  <c r="B169" i="36"/>
  <c r="B76" i="34"/>
  <c r="C76" i="34"/>
  <c r="D76" i="34"/>
  <c r="A77" i="34"/>
  <c r="B77" i="34"/>
  <c r="C77" i="34"/>
  <c r="D77" i="34"/>
  <c r="A78" i="34"/>
  <c r="F76" i="34"/>
  <c r="E76" i="34"/>
  <c r="B170" i="36"/>
  <c r="A171" i="36"/>
  <c r="B80" i="35"/>
  <c r="C80" i="35"/>
  <c r="D80" i="35"/>
  <c r="A81" i="35"/>
  <c r="B78" i="34"/>
  <c r="C78" i="34"/>
  <c r="D78" i="34"/>
  <c r="A79" i="34"/>
  <c r="B81" i="35"/>
  <c r="C81" i="35"/>
  <c r="D81" i="35"/>
  <c r="A82" i="35"/>
  <c r="F77" i="34"/>
  <c r="E77" i="34"/>
  <c r="A172" i="36"/>
  <c r="B171" i="36"/>
  <c r="B172" i="36"/>
  <c r="A173" i="36"/>
  <c r="E78" i="34"/>
  <c r="F78" i="34"/>
  <c r="B82" i="35"/>
  <c r="C82" i="35"/>
  <c r="D82" i="35"/>
  <c r="A83" i="35"/>
  <c r="A80" i="34"/>
  <c r="B79" i="34"/>
  <c r="C79" i="34"/>
  <c r="D79" i="34"/>
  <c r="B83" i="35"/>
  <c r="C83" i="35"/>
  <c r="D83" i="35"/>
  <c r="A84" i="35"/>
  <c r="A174" i="36"/>
  <c r="B173" i="36"/>
  <c r="B80" i="34"/>
  <c r="C80" i="34"/>
  <c r="D80" i="34"/>
  <c r="A81" i="34"/>
  <c r="E79" i="34"/>
  <c r="F79" i="34"/>
  <c r="B174" i="36"/>
  <c r="A175" i="36"/>
  <c r="A82" i="34"/>
  <c r="B81" i="34"/>
  <c r="C81" i="34"/>
  <c r="D81" i="34"/>
  <c r="A85" i="35"/>
  <c r="B84" i="35"/>
  <c r="C84" i="35"/>
  <c r="D84" i="35"/>
  <c r="F80" i="34"/>
  <c r="E80" i="34"/>
  <c r="B82" i="34"/>
  <c r="C82" i="34"/>
  <c r="D82" i="34"/>
  <c r="A83" i="34"/>
  <c r="E81" i="34"/>
  <c r="F81" i="34"/>
  <c r="A176" i="36"/>
  <c r="B175" i="36"/>
  <c r="A86" i="35"/>
  <c r="B85" i="35"/>
  <c r="C85" i="35"/>
  <c r="D85" i="35"/>
  <c r="B86" i="35"/>
  <c r="C86" i="35"/>
  <c r="D86" i="35"/>
  <c r="A87" i="35"/>
  <c r="B176" i="36"/>
  <c r="A177" i="36"/>
  <c r="B83" i="34"/>
  <c r="C83" i="34"/>
  <c r="D83" i="34"/>
  <c r="A84" i="34"/>
  <c r="F82" i="34"/>
  <c r="E82" i="34"/>
  <c r="F83" i="34"/>
  <c r="E83" i="34"/>
  <c r="B84" i="34"/>
  <c r="C84" i="34"/>
  <c r="D84" i="34"/>
  <c r="A85" i="34"/>
  <c r="B87" i="35"/>
  <c r="C87" i="35"/>
  <c r="D87" i="35"/>
  <c r="A88" i="35"/>
  <c r="A178" i="36"/>
  <c r="B177" i="36"/>
  <c r="B178" i="36"/>
  <c r="A179" i="36"/>
  <c r="F84" i="34"/>
  <c r="E84" i="34"/>
  <c r="A89" i="35"/>
  <c r="B88" i="35"/>
  <c r="C88" i="35"/>
  <c r="D88" i="35"/>
  <c r="A86" i="34"/>
  <c r="B85" i="34"/>
  <c r="C85" i="34"/>
  <c r="D85" i="34"/>
  <c r="B86" i="34"/>
  <c r="C86" i="34"/>
  <c r="D86" i="34"/>
  <c r="A87" i="34"/>
  <c r="A180" i="36"/>
  <c r="B179" i="36"/>
  <c r="A90" i="35"/>
  <c r="B89" i="35"/>
  <c r="C89" i="35"/>
  <c r="D89" i="35"/>
  <c r="F85" i="34"/>
  <c r="E85" i="34"/>
  <c r="B87" i="34"/>
  <c r="C87" i="34"/>
  <c r="D87" i="34"/>
  <c r="A88" i="34"/>
  <c r="B90" i="35"/>
  <c r="C90" i="35"/>
  <c r="D90" i="35"/>
  <c r="A91" i="35"/>
  <c r="B180" i="36"/>
  <c r="A181" i="36"/>
  <c r="F86" i="34"/>
  <c r="E86" i="34"/>
  <c r="E87" i="34"/>
  <c r="F87" i="34"/>
  <c r="B91" i="35"/>
  <c r="C91" i="35"/>
  <c r="D91" i="35"/>
  <c r="A92" i="35"/>
  <c r="B88" i="34"/>
  <c r="C88" i="34"/>
  <c r="D88" i="34"/>
  <c r="A89" i="34"/>
  <c r="A182" i="36"/>
  <c r="B181" i="36"/>
  <c r="F88" i="34"/>
  <c r="E88" i="34"/>
  <c r="B182" i="36"/>
  <c r="A183" i="36"/>
  <c r="A90" i="34"/>
  <c r="B89" i="34"/>
  <c r="C89" i="34"/>
  <c r="D89" i="34"/>
  <c r="A93" i="35"/>
  <c r="B92" i="35"/>
  <c r="C92" i="35"/>
  <c r="D92" i="35"/>
  <c r="E89" i="34"/>
  <c r="F89" i="34"/>
  <c r="A184" i="36"/>
  <c r="B183" i="36"/>
  <c r="B90" i="34"/>
  <c r="C90" i="34"/>
  <c r="D90" i="34"/>
  <c r="A91" i="34"/>
  <c r="A94" i="35"/>
  <c r="B93" i="35"/>
  <c r="C93" i="35"/>
  <c r="D93" i="35"/>
  <c r="F90" i="34"/>
  <c r="E90" i="34"/>
  <c r="B184" i="36"/>
  <c r="A185" i="36"/>
  <c r="B94" i="35"/>
  <c r="C94" i="35"/>
  <c r="D94" i="35"/>
  <c r="A95" i="35"/>
  <c r="B91" i="34"/>
  <c r="C91" i="34"/>
  <c r="D91" i="34"/>
  <c r="A92" i="34"/>
  <c r="B92" i="34"/>
  <c r="C92" i="34"/>
  <c r="D92" i="34"/>
  <c r="A93" i="34"/>
  <c r="B95" i="35"/>
  <c r="C95" i="35"/>
  <c r="D95" i="35"/>
  <c r="A96" i="35"/>
  <c r="E91" i="34"/>
  <c r="F91" i="34"/>
  <c r="A186" i="36"/>
  <c r="B185" i="36"/>
  <c r="B186" i="36"/>
  <c r="A187" i="36"/>
  <c r="A94" i="34"/>
  <c r="B93" i="34"/>
  <c r="C93" i="34"/>
  <c r="D93" i="34"/>
  <c r="A97" i="35"/>
  <c r="B96" i="35"/>
  <c r="C96" i="35"/>
  <c r="D96" i="35"/>
  <c r="F92" i="34"/>
  <c r="E92" i="34"/>
  <c r="A98" i="35"/>
  <c r="B97" i="35"/>
  <c r="C97" i="35"/>
  <c r="D97" i="35"/>
  <c r="B94" i="34"/>
  <c r="C94" i="34"/>
  <c r="D94" i="34"/>
  <c r="A95" i="34"/>
  <c r="A188" i="36"/>
  <c r="B187" i="36"/>
  <c r="E93" i="34"/>
  <c r="F93" i="34"/>
  <c r="B95" i="34"/>
  <c r="C95" i="34"/>
  <c r="D95" i="34"/>
  <c r="A96" i="34"/>
  <c r="B188" i="36"/>
  <c r="A189" i="36"/>
  <c r="F94" i="34"/>
  <c r="E94" i="34"/>
  <c r="B98" i="35"/>
  <c r="C98" i="35"/>
  <c r="D98" i="35"/>
  <c r="A99" i="35"/>
  <c r="E95" i="34"/>
  <c r="F95" i="34"/>
  <c r="B99" i="35"/>
  <c r="C99" i="35"/>
  <c r="D99" i="35"/>
  <c r="A100" i="35"/>
  <c r="A190" i="36"/>
  <c r="B189" i="36"/>
  <c r="B96" i="34"/>
  <c r="C96" i="34"/>
  <c r="D96" i="34"/>
  <c r="A97" i="34"/>
  <c r="B190" i="36"/>
  <c r="A191" i="36"/>
  <c r="F96" i="34"/>
  <c r="E96" i="34"/>
  <c r="A98" i="34"/>
  <c r="B97" i="34"/>
  <c r="C97" i="34"/>
  <c r="D97" i="34"/>
  <c r="A101" i="35"/>
  <c r="B100" i="35"/>
  <c r="C100" i="35"/>
  <c r="D100" i="35"/>
  <c r="A102" i="35"/>
  <c r="B101" i="35"/>
  <c r="C101" i="35"/>
  <c r="D101" i="35"/>
  <c r="F97" i="34"/>
  <c r="E97" i="34"/>
  <c r="A192" i="36"/>
  <c r="B191" i="36"/>
  <c r="B98" i="34"/>
  <c r="C98" i="34"/>
  <c r="D98" i="34"/>
  <c r="A99" i="34"/>
  <c r="B99" i="34"/>
  <c r="C99" i="34"/>
  <c r="D99" i="34"/>
  <c r="A100" i="34"/>
  <c r="F98" i="34"/>
  <c r="E98" i="34"/>
  <c r="B192" i="36"/>
  <c r="A193" i="36"/>
  <c r="B102" i="35"/>
  <c r="C102" i="35"/>
  <c r="D102" i="35"/>
  <c r="A103" i="35"/>
  <c r="B103" i="35"/>
  <c r="C103" i="35"/>
  <c r="D103" i="35"/>
  <c r="A104" i="35"/>
  <c r="A194" i="36"/>
  <c r="B193" i="36"/>
  <c r="B100" i="34"/>
  <c r="C100" i="34"/>
  <c r="D100" i="34"/>
  <c r="A101" i="34"/>
  <c r="F99" i="34"/>
  <c r="E99" i="34"/>
  <c r="F100" i="34"/>
  <c r="E100" i="34"/>
  <c r="B194" i="36"/>
  <c r="A195" i="36"/>
  <c r="A105" i="35"/>
  <c r="B104" i="35"/>
  <c r="C104" i="35"/>
  <c r="D104" i="35"/>
  <c r="A102" i="34"/>
  <c r="B101" i="34"/>
  <c r="C101" i="34"/>
  <c r="D101" i="34"/>
  <c r="E101" i="34"/>
  <c r="F101" i="34"/>
  <c r="A196" i="36"/>
  <c r="B195" i="36"/>
  <c r="B102" i="34"/>
  <c r="C102" i="34"/>
  <c r="D102" i="34"/>
  <c r="A103" i="34"/>
  <c r="A106" i="35"/>
  <c r="B105" i="35"/>
  <c r="C105" i="35"/>
  <c r="D105" i="35"/>
  <c r="F102" i="34"/>
  <c r="E102" i="34"/>
  <c r="B196" i="36"/>
  <c r="A197" i="36"/>
  <c r="B106" i="35"/>
  <c r="C106" i="35"/>
  <c r="D106" i="35"/>
  <c r="A107" i="35"/>
  <c r="B103" i="34"/>
  <c r="C103" i="34"/>
  <c r="D103" i="34"/>
  <c r="A104" i="34"/>
  <c r="B104" i="34"/>
  <c r="C104" i="34"/>
  <c r="D104" i="34"/>
  <c r="A105" i="34"/>
  <c r="B107" i="35"/>
  <c r="C107" i="35"/>
  <c r="D107" i="35"/>
  <c r="A108" i="35"/>
  <c r="E103" i="34"/>
  <c r="F103" i="34"/>
  <c r="A198" i="36"/>
  <c r="B197" i="36"/>
  <c r="A106" i="34"/>
  <c r="B105" i="34"/>
  <c r="C105" i="34"/>
  <c r="D105" i="34"/>
  <c r="B198" i="36"/>
  <c r="A199" i="36"/>
  <c r="F104" i="34"/>
  <c r="E104" i="34"/>
  <c r="A109" i="35"/>
  <c r="B108" i="35"/>
  <c r="C108" i="35"/>
  <c r="D108" i="35"/>
  <c r="A200" i="36"/>
  <c r="B199" i="36"/>
  <c r="E105" i="34"/>
  <c r="F105" i="34"/>
  <c r="A110" i="35"/>
  <c r="B109" i="35"/>
  <c r="C109" i="35"/>
  <c r="D109" i="35"/>
  <c r="B106" i="34"/>
  <c r="C106" i="34"/>
  <c r="D106" i="34"/>
  <c r="A107" i="34"/>
  <c r="F106" i="34"/>
  <c r="E106" i="34"/>
  <c r="B107" i="34"/>
  <c r="C107" i="34"/>
  <c r="D107" i="34"/>
  <c r="A108" i="34"/>
  <c r="B110" i="35"/>
  <c r="C110" i="35"/>
  <c r="D110" i="35"/>
  <c r="A111" i="35"/>
  <c r="B200" i="36"/>
  <c r="A201" i="36"/>
  <c r="E107" i="34"/>
  <c r="F107" i="34"/>
  <c r="A202" i="36"/>
  <c r="B201" i="36"/>
  <c r="B111" i="35"/>
  <c r="C111" i="35"/>
  <c r="D111" i="35"/>
  <c r="A112" i="35"/>
  <c r="B108" i="34"/>
  <c r="C108" i="34"/>
  <c r="D108" i="34"/>
  <c r="A109" i="34"/>
  <c r="F108" i="34"/>
  <c r="E108" i="34"/>
  <c r="B202" i="36"/>
  <c r="A203" i="36"/>
  <c r="A113" i="35"/>
  <c r="B112" i="35"/>
  <c r="C112" i="35"/>
  <c r="D112" i="35"/>
  <c r="A110" i="34"/>
  <c r="B109" i="34"/>
  <c r="C109" i="34"/>
  <c r="D109" i="34"/>
  <c r="A114" i="35"/>
  <c r="B113" i="35"/>
  <c r="C113" i="35"/>
  <c r="D113" i="35"/>
  <c r="E109" i="34"/>
  <c r="F109" i="34"/>
  <c r="A204" i="36"/>
  <c r="B203" i="36"/>
  <c r="B110" i="34"/>
  <c r="C110" i="34"/>
  <c r="D110" i="34"/>
  <c r="A111" i="34"/>
  <c r="F110" i="34"/>
  <c r="E110" i="34"/>
  <c r="B204" i="36"/>
  <c r="A205" i="36"/>
  <c r="B114" i="35"/>
  <c r="C114" i="35"/>
  <c r="D114" i="35"/>
  <c r="A115" i="35"/>
  <c r="B111" i="34"/>
  <c r="C111" i="34"/>
  <c r="D111" i="34"/>
  <c r="A112" i="34"/>
  <c r="B112" i="34"/>
  <c r="C112" i="34"/>
  <c r="D112" i="34"/>
  <c r="A113" i="34"/>
  <c r="A116" i="35"/>
  <c r="B115" i="35"/>
  <c r="C115" i="35"/>
  <c r="D115" i="35"/>
  <c r="E111" i="34"/>
  <c r="F111" i="34"/>
  <c r="B205" i="36"/>
  <c r="A206" i="36"/>
  <c r="A117" i="35"/>
  <c r="B116" i="35"/>
  <c r="C116" i="35"/>
  <c r="D116" i="35"/>
  <c r="B206" i="36"/>
  <c r="A207" i="36"/>
  <c r="A114" i="34"/>
  <c r="B113" i="34"/>
  <c r="C113" i="34"/>
  <c r="D113" i="34"/>
  <c r="E112" i="34"/>
  <c r="F112" i="34"/>
  <c r="F113" i="34"/>
  <c r="E113" i="34"/>
  <c r="B114" i="34"/>
  <c r="C114" i="34"/>
  <c r="D114" i="34"/>
  <c r="A115" i="34"/>
  <c r="A118" i="35"/>
  <c r="B117" i="35"/>
  <c r="C117" i="35"/>
  <c r="D117" i="35"/>
  <c r="A208" i="36"/>
  <c r="B207" i="36"/>
  <c r="B208" i="36"/>
  <c r="A209" i="36"/>
  <c r="A116" i="34"/>
  <c r="B115" i="34"/>
  <c r="C115" i="34"/>
  <c r="D115" i="34"/>
  <c r="E114" i="34"/>
  <c r="F114" i="34"/>
  <c r="A119" i="35"/>
  <c r="B118" i="35"/>
  <c r="C118" i="35"/>
  <c r="D118" i="35"/>
  <c r="B116" i="34"/>
  <c r="C116" i="34"/>
  <c r="D116" i="34"/>
  <c r="A117" i="34"/>
  <c r="A210" i="36"/>
  <c r="B209" i="36"/>
  <c r="A120" i="35"/>
  <c r="B119" i="35"/>
  <c r="C119" i="35"/>
  <c r="D119" i="35"/>
  <c r="F115" i="34"/>
  <c r="E115" i="34"/>
  <c r="B210" i="36"/>
  <c r="A211" i="36"/>
  <c r="A121" i="35"/>
  <c r="B120" i="35"/>
  <c r="C120" i="35"/>
  <c r="D120" i="35"/>
  <c r="A118" i="34"/>
  <c r="B117" i="34"/>
  <c r="C117" i="34"/>
  <c r="D117" i="34"/>
  <c r="E116" i="34"/>
  <c r="F116" i="34"/>
  <c r="B118" i="34"/>
  <c r="C118" i="34"/>
  <c r="D118" i="34"/>
  <c r="A119" i="34"/>
  <c r="A122" i="35"/>
  <c r="B121" i="35"/>
  <c r="C121" i="35"/>
  <c r="D121" i="35"/>
  <c r="F117" i="34"/>
  <c r="E117" i="34"/>
  <c r="A212" i="36"/>
  <c r="B212" i="36"/>
  <c r="B211" i="36"/>
  <c r="A123" i="35"/>
  <c r="B123" i="35"/>
  <c r="C123" i="35"/>
  <c r="D123" i="35"/>
  <c r="B122" i="35"/>
  <c r="C122" i="35"/>
  <c r="D122" i="35"/>
  <c r="A120" i="34"/>
  <c r="B119" i="34"/>
  <c r="C119" i="34"/>
  <c r="D119" i="34"/>
  <c r="E118" i="34"/>
  <c r="F118" i="34"/>
  <c r="F119" i="34"/>
  <c r="E119" i="34"/>
  <c r="A121" i="34"/>
  <c r="B121" i="34"/>
  <c r="C121" i="34"/>
  <c r="D121" i="34"/>
  <c r="B120" i="34"/>
  <c r="C120" i="34"/>
  <c r="D120" i="34"/>
  <c r="E120" i="34"/>
  <c r="F120" i="34"/>
  <c r="F121" i="34"/>
  <c r="E121" i="34"/>
  <c r="B119" i="36" l="1"/>
  <c r="C123" i="36" l="1"/>
  <c r="D123" i="36" s="1"/>
  <c r="C127" i="36"/>
  <c r="D127" i="36" s="1"/>
  <c r="C126" i="36"/>
  <c r="D126" i="36" s="1"/>
  <c r="C125" i="36"/>
  <c r="D125" i="36" s="1"/>
  <c r="C122" i="36"/>
  <c r="D122" i="36" s="1"/>
  <c r="C124" i="36"/>
  <c r="D124" i="36" s="1"/>
  <c r="C129" i="36"/>
  <c r="D129" i="36" s="1"/>
  <c r="C133" i="36"/>
  <c r="D133" i="36" s="1"/>
  <c r="C134" i="36"/>
  <c r="D134" i="36" s="1"/>
  <c r="C140" i="36"/>
  <c r="D140" i="36" s="1"/>
  <c r="C141" i="36"/>
  <c r="D141" i="36" s="1"/>
  <c r="C142" i="36"/>
  <c r="D142" i="36" s="1"/>
  <c r="C146" i="36"/>
  <c r="D146" i="36" s="1"/>
  <c r="C147" i="36"/>
  <c r="D147" i="36" s="1"/>
  <c r="C150" i="36"/>
  <c r="D150" i="36" s="1"/>
  <c r="C128" i="36"/>
  <c r="D128" i="36" s="1"/>
  <c r="C130" i="36"/>
  <c r="D130" i="36" s="1"/>
  <c r="C132" i="36"/>
  <c r="D132" i="36" s="1"/>
  <c r="C137" i="36"/>
  <c r="D137" i="36" s="1"/>
  <c r="C143" i="36"/>
  <c r="D143" i="36" s="1"/>
  <c r="C153" i="36"/>
  <c r="D153" i="36" s="1"/>
  <c r="C136" i="36"/>
  <c r="D136" i="36" s="1"/>
  <c r="C144" i="36"/>
  <c r="D144" i="36" s="1"/>
  <c r="C152" i="36"/>
  <c r="D152" i="36" s="1"/>
  <c r="C154" i="36"/>
  <c r="D154" i="36" s="1"/>
  <c r="C164" i="36"/>
  <c r="D164" i="36" s="1"/>
  <c r="C165" i="36"/>
  <c r="D165" i="36" s="1"/>
  <c r="C167" i="36"/>
  <c r="D167" i="36" s="1"/>
  <c r="C168" i="36"/>
  <c r="D168" i="36" s="1"/>
  <c r="C169" i="36"/>
  <c r="D169" i="36" s="1"/>
  <c r="C172" i="36"/>
  <c r="D172" i="36" s="1"/>
  <c r="C174" i="36"/>
  <c r="D174" i="36" s="1"/>
  <c r="C178" i="36"/>
  <c r="D178" i="36" s="1"/>
  <c r="C180" i="36"/>
  <c r="D180" i="36" s="1"/>
  <c r="C186" i="36"/>
  <c r="D186" i="36" s="1"/>
  <c r="C187" i="36"/>
  <c r="D187" i="36" s="1"/>
  <c r="C191" i="36"/>
  <c r="D191" i="36" s="1"/>
  <c r="C194" i="36"/>
  <c r="D194" i="36" s="1"/>
  <c r="C195" i="36"/>
  <c r="D195" i="36" s="1"/>
  <c r="C131" i="36"/>
  <c r="D131" i="36" s="1"/>
  <c r="C149" i="36"/>
  <c r="D149" i="36" s="1"/>
  <c r="C151" i="36"/>
  <c r="D151" i="36" s="1"/>
  <c r="C157" i="36"/>
  <c r="D157" i="36" s="1"/>
  <c r="C162" i="36"/>
  <c r="D162" i="36" s="1"/>
  <c r="C170" i="36"/>
  <c r="D170" i="36" s="1"/>
  <c r="C175" i="36"/>
  <c r="D175" i="36" s="1"/>
  <c r="C135" i="36"/>
  <c r="D135" i="36" s="1"/>
  <c r="C139" i="36"/>
  <c r="D139" i="36" s="1"/>
  <c r="C148" i="36"/>
  <c r="D148" i="36" s="1"/>
  <c r="C176" i="36"/>
  <c r="D176" i="36" s="1"/>
  <c r="C193" i="36"/>
  <c r="D193" i="36" s="1"/>
  <c r="C200" i="36"/>
  <c r="D200" i="36" s="1"/>
  <c r="C203" i="36"/>
  <c r="D203" i="36" s="1"/>
  <c r="C206" i="36"/>
  <c r="D206" i="36" s="1"/>
  <c r="C196" i="36"/>
  <c r="D196" i="36" s="1"/>
  <c r="C211" i="36"/>
  <c r="D211" i="36" s="1"/>
  <c r="C145" i="36"/>
  <c r="D145" i="36" s="1"/>
  <c r="C156" i="36"/>
  <c r="D156" i="36" s="1"/>
  <c r="C158" i="36"/>
  <c r="D158" i="36" s="1"/>
  <c r="C163" i="36"/>
  <c r="D163" i="36" s="1"/>
  <c r="C166" i="36"/>
  <c r="D166" i="36" s="1"/>
  <c r="C181" i="36"/>
  <c r="D181" i="36" s="1"/>
  <c r="C183" i="36"/>
  <c r="D183" i="36" s="1"/>
  <c r="C199" i="36"/>
  <c r="D199" i="36" s="1"/>
  <c r="C202" i="36"/>
  <c r="D202" i="36" s="1"/>
  <c r="C207" i="36"/>
  <c r="D207" i="36" s="1"/>
  <c r="C208" i="36"/>
  <c r="D208" i="36" s="1"/>
  <c r="C209" i="36"/>
  <c r="D209" i="36" s="1"/>
  <c r="C212" i="36"/>
  <c r="D212" i="36" s="1"/>
  <c r="C155" i="36"/>
  <c r="D155" i="36" s="1"/>
  <c r="C160" i="36"/>
  <c r="D160" i="36" s="1"/>
  <c r="C161" i="36"/>
  <c r="D161" i="36" s="1"/>
  <c r="C182" i="36"/>
  <c r="D182" i="36" s="1"/>
  <c r="C184" i="36"/>
  <c r="D184" i="36" s="1"/>
  <c r="C188" i="36"/>
  <c r="D188" i="36" s="1"/>
  <c r="C189" i="36"/>
  <c r="D189" i="36" s="1"/>
  <c r="C190" i="36"/>
  <c r="D190" i="36" s="1"/>
  <c r="C198" i="36"/>
  <c r="D198" i="36" s="1"/>
  <c r="C204" i="36"/>
  <c r="D204" i="36" s="1"/>
  <c r="C210" i="36"/>
  <c r="D210" i="36" s="1"/>
  <c r="C138" i="36"/>
  <c r="D138" i="36" s="1"/>
  <c r="C159" i="36"/>
  <c r="D159" i="36" s="1"/>
  <c r="C171" i="36"/>
  <c r="D171" i="36" s="1"/>
  <c r="C173" i="36"/>
  <c r="D173" i="36" s="1"/>
  <c r="C177" i="36"/>
  <c r="D177" i="36" s="1"/>
  <c r="C179" i="36"/>
  <c r="D179" i="36" s="1"/>
  <c r="C185" i="36"/>
  <c r="D185" i="36" s="1"/>
  <c r="C192" i="36"/>
  <c r="D192" i="36" s="1"/>
  <c r="C197" i="36"/>
  <c r="D197" i="36" s="1"/>
  <c r="C201" i="36"/>
  <c r="D201" i="36" s="1"/>
  <c r="C205" i="36"/>
  <c r="D205" i="36" s="1"/>
  <c r="M122" i="36"/>
  <c r="N122" i="36" s="1"/>
  <c r="M126" i="36"/>
  <c r="N126" i="36" s="1"/>
  <c r="M125" i="36"/>
  <c r="N125" i="36" s="1"/>
  <c r="M124" i="36"/>
  <c r="N124" i="36" s="1"/>
  <c r="M123" i="36"/>
  <c r="N123" i="36" s="1"/>
  <c r="M127" i="36"/>
  <c r="N127" i="36" s="1"/>
  <c r="M130" i="36"/>
  <c r="N130" i="36" s="1"/>
  <c r="M131" i="36"/>
  <c r="N131" i="36" s="1"/>
  <c r="M135" i="36"/>
  <c r="N135" i="36" s="1"/>
  <c r="M136" i="36"/>
  <c r="N136" i="36" s="1"/>
  <c r="M137" i="36"/>
  <c r="N137" i="36" s="1"/>
  <c r="M138" i="36"/>
  <c r="N138" i="36" s="1"/>
  <c r="M139" i="36"/>
  <c r="N139" i="36" s="1"/>
  <c r="M143" i="36"/>
  <c r="N143" i="36" s="1"/>
  <c r="M144" i="36"/>
  <c r="N144" i="36" s="1"/>
  <c r="M151" i="36"/>
  <c r="N151" i="36" s="1"/>
  <c r="M153" i="36"/>
  <c r="N153" i="36" s="1"/>
  <c r="M129" i="36"/>
  <c r="N129" i="36" s="1"/>
  <c r="M141" i="36"/>
  <c r="N141" i="36" s="1"/>
  <c r="M142" i="36"/>
  <c r="N142" i="36" s="1"/>
  <c r="M146" i="36"/>
  <c r="N146" i="36" s="1"/>
  <c r="M149" i="36"/>
  <c r="N149" i="36" s="1"/>
  <c r="M150" i="36"/>
  <c r="N150" i="36" s="1"/>
  <c r="M140" i="36"/>
  <c r="N140" i="36" s="1"/>
  <c r="M147" i="36"/>
  <c r="N147" i="36" s="1"/>
  <c r="M157" i="36"/>
  <c r="N157" i="36" s="1"/>
  <c r="M160" i="36"/>
  <c r="N160" i="36" s="1"/>
  <c r="M175" i="36"/>
  <c r="N175" i="36" s="1"/>
  <c r="M176" i="36"/>
  <c r="N176" i="36" s="1"/>
  <c r="M177" i="36"/>
  <c r="N177" i="36" s="1"/>
  <c r="M182" i="36"/>
  <c r="N182" i="36" s="1"/>
  <c r="M184" i="36"/>
  <c r="N184" i="36" s="1"/>
  <c r="M189" i="36"/>
  <c r="N189" i="36" s="1"/>
  <c r="M190" i="36"/>
  <c r="N190" i="36" s="1"/>
  <c r="M193" i="36"/>
  <c r="N193" i="36" s="1"/>
  <c r="M128" i="36"/>
  <c r="N128" i="36" s="1"/>
  <c r="M132" i="36"/>
  <c r="N132" i="36" s="1"/>
  <c r="M152" i="36"/>
  <c r="N152" i="36" s="1"/>
  <c r="M154" i="36"/>
  <c r="N154" i="36" s="1"/>
  <c r="M155" i="36"/>
  <c r="N155" i="36" s="1"/>
  <c r="M156" i="36"/>
  <c r="N156" i="36" s="1"/>
  <c r="M163" i="36"/>
  <c r="N163" i="36" s="1"/>
  <c r="M171" i="36"/>
  <c r="N171" i="36" s="1"/>
  <c r="M159" i="36"/>
  <c r="N159" i="36" s="1"/>
  <c r="M170" i="36"/>
  <c r="N170" i="36" s="1"/>
  <c r="M172" i="36"/>
  <c r="N172" i="36" s="1"/>
  <c r="M173" i="36"/>
  <c r="N173" i="36" s="1"/>
  <c r="M178" i="36"/>
  <c r="N178" i="36" s="1"/>
  <c r="M179" i="36"/>
  <c r="N179" i="36" s="1"/>
  <c r="M181" i="36"/>
  <c r="N181" i="36" s="1"/>
  <c r="M186" i="36"/>
  <c r="N186" i="36" s="1"/>
  <c r="M198" i="36"/>
  <c r="N198" i="36" s="1"/>
  <c r="M202" i="36"/>
  <c r="N202" i="36" s="1"/>
  <c r="M204" i="36"/>
  <c r="N204" i="36" s="1"/>
  <c r="M207" i="36"/>
  <c r="N207" i="36" s="1"/>
  <c r="M209" i="36"/>
  <c r="N209" i="36" s="1"/>
  <c r="M210" i="36"/>
  <c r="N210" i="36" s="1"/>
  <c r="M194" i="36"/>
  <c r="N194" i="36" s="1"/>
  <c r="M134" i="36"/>
  <c r="N134" i="36" s="1"/>
  <c r="M161" i="36"/>
  <c r="N161" i="36" s="1"/>
  <c r="M162" i="36"/>
  <c r="N162" i="36" s="1"/>
  <c r="M167" i="36"/>
  <c r="N167" i="36" s="1"/>
  <c r="M168" i="36"/>
  <c r="N168" i="36" s="1"/>
  <c r="M187" i="36"/>
  <c r="N187" i="36" s="1"/>
  <c r="M191" i="36"/>
  <c r="N191" i="36" s="1"/>
  <c r="M195" i="36"/>
  <c r="N195" i="36" s="1"/>
  <c r="M201" i="36"/>
  <c r="N201" i="36" s="1"/>
  <c r="M203" i="36"/>
  <c r="N203" i="36" s="1"/>
  <c r="M205" i="36"/>
  <c r="N205" i="36" s="1"/>
  <c r="M206" i="36"/>
  <c r="N206" i="36" s="1"/>
  <c r="M211" i="36"/>
  <c r="N211" i="36" s="1"/>
  <c r="M133" i="36"/>
  <c r="N133" i="36" s="1"/>
  <c r="M148" i="36"/>
  <c r="N148" i="36" s="1"/>
  <c r="M165" i="36"/>
  <c r="N165" i="36" s="1"/>
  <c r="M166" i="36"/>
  <c r="N166" i="36" s="1"/>
  <c r="M180" i="36"/>
  <c r="N180" i="36" s="1"/>
  <c r="M185" i="36"/>
  <c r="N185" i="36" s="1"/>
  <c r="M192" i="36"/>
  <c r="N192" i="36" s="1"/>
  <c r="M196" i="36"/>
  <c r="N196" i="36" s="1"/>
  <c r="M197" i="36"/>
  <c r="N197" i="36" s="1"/>
  <c r="M199" i="36"/>
  <c r="N199" i="36" s="1"/>
  <c r="M208" i="36"/>
  <c r="N208" i="36" s="1"/>
  <c r="M212" i="36"/>
  <c r="N212" i="36" s="1"/>
  <c r="M145" i="36"/>
  <c r="N145" i="36" s="1"/>
  <c r="M158" i="36"/>
  <c r="N158" i="36" s="1"/>
  <c r="M164" i="36"/>
  <c r="N164" i="36" s="1"/>
  <c r="M169" i="36"/>
  <c r="N169" i="36" s="1"/>
  <c r="M174" i="36"/>
  <c r="N174" i="36" s="1"/>
  <c r="M183" i="36"/>
  <c r="N183" i="36" s="1"/>
  <c r="M188" i="36"/>
  <c r="N188" i="36" s="1"/>
  <c r="M200" i="36"/>
  <c r="N200" i="36" s="1"/>
  <c r="H124" i="36"/>
  <c r="I124" i="36" s="1"/>
  <c r="H123" i="36"/>
  <c r="I123" i="36" s="1"/>
  <c r="H122" i="36"/>
  <c r="I122" i="36" s="1"/>
  <c r="H126" i="36"/>
  <c r="I126" i="36" s="1"/>
  <c r="H125" i="36"/>
  <c r="I125" i="36" s="1"/>
  <c r="H127" i="36"/>
  <c r="I127" i="36" s="1"/>
  <c r="H132" i="36"/>
  <c r="I132" i="36" s="1"/>
  <c r="H148" i="36"/>
  <c r="I148" i="36" s="1"/>
  <c r="H131" i="36"/>
  <c r="I131" i="36" s="1"/>
  <c r="H133" i="36"/>
  <c r="I133" i="36" s="1"/>
  <c r="H134" i="36"/>
  <c r="I134" i="36" s="1"/>
  <c r="H135" i="36"/>
  <c r="I135" i="36" s="1"/>
  <c r="H139" i="36"/>
  <c r="I139" i="36" s="1"/>
  <c r="H140" i="36"/>
  <c r="I140" i="36" s="1"/>
  <c r="H145" i="36"/>
  <c r="I145" i="36" s="1"/>
  <c r="H151" i="36"/>
  <c r="I151" i="36" s="1"/>
  <c r="H152" i="36"/>
  <c r="I152" i="36" s="1"/>
  <c r="H154" i="36"/>
  <c r="I154" i="36" s="1"/>
  <c r="H212" i="36"/>
  <c r="I212" i="36" s="1"/>
  <c r="H143" i="36"/>
  <c r="I143" i="36" s="1"/>
  <c r="H155" i="36"/>
  <c r="I155" i="36" s="1"/>
  <c r="H161" i="36"/>
  <c r="I161" i="36" s="1"/>
  <c r="H162" i="36"/>
  <c r="I162" i="36" s="1"/>
  <c r="H163" i="36"/>
  <c r="I163" i="36" s="1"/>
  <c r="H170" i="36"/>
  <c r="I170" i="36" s="1"/>
  <c r="H171" i="36"/>
  <c r="I171" i="36" s="1"/>
  <c r="H173" i="36"/>
  <c r="I173" i="36" s="1"/>
  <c r="H179" i="36"/>
  <c r="I179" i="36" s="1"/>
  <c r="H181" i="36"/>
  <c r="I181" i="36" s="1"/>
  <c r="H183" i="36"/>
  <c r="I183" i="36" s="1"/>
  <c r="H197" i="36"/>
  <c r="I197" i="36" s="1"/>
  <c r="H138" i="36"/>
  <c r="I138" i="36" s="1"/>
  <c r="H141" i="36"/>
  <c r="I141" i="36" s="1"/>
  <c r="H142" i="36"/>
  <c r="I142" i="36" s="1"/>
  <c r="H150" i="36"/>
  <c r="I150" i="36" s="1"/>
  <c r="H158" i="36"/>
  <c r="I158" i="36" s="1"/>
  <c r="H159" i="36"/>
  <c r="I159" i="36" s="1"/>
  <c r="H160" i="36"/>
  <c r="I160" i="36" s="1"/>
  <c r="H164" i="36"/>
  <c r="I164" i="36" s="1"/>
  <c r="H165" i="36"/>
  <c r="I165" i="36" s="1"/>
  <c r="H166" i="36"/>
  <c r="I166" i="36" s="1"/>
  <c r="H169" i="36"/>
  <c r="I169" i="36" s="1"/>
  <c r="H172" i="36"/>
  <c r="I172" i="36" s="1"/>
  <c r="H176" i="36"/>
  <c r="I176" i="36" s="1"/>
  <c r="H130" i="36"/>
  <c r="I130" i="36" s="1"/>
  <c r="H144" i="36"/>
  <c r="I144" i="36" s="1"/>
  <c r="H174" i="36"/>
  <c r="I174" i="36" s="1"/>
  <c r="H185" i="36"/>
  <c r="I185" i="36" s="1"/>
  <c r="H191" i="36"/>
  <c r="I191" i="36" s="1"/>
  <c r="H192" i="36"/>
  <c r="I192" i="36" s="1"/>
  <c r="H195" i="36"/>
  <c r="I195" i="36" s="1"/>
  <c r="H196" i="36"/>
  <c r="I196" i="36" s="1"/>
  <c r="H199" i="36"/>
  <c r="I199" i="36" s="1"/>
  <c r="H201" i="36"/>
  <c r="I201" i="36" s="1"/>
  <c r="H205" i="36"/>
  <c r="I205" i="36" s="1"/>
  <c r="H190" i="36"/>
  <c r="I190" i="36" s="1"/>
  <c r="H202" i="36"/>
  <c r="I202" i="36" s="1"/>
  <c r="H207" i="36"/>
  <c r="I207" i="36" s="1"/>
  <c r="H128" i="36"/>
  <c r="I128" i="36" s="1"/>
  <c r="H137" i="36"/>
  <c r="I137" i="36" s="1"/>
  <c r="H147" i="36"/>
  <c r="I147" i="36" s="1"/>
  <c r="H177" i="36"/>
  <c r="I177" i="36" s="1"/>
  <c r="H182" i="36"/>
  <c r="I182" i="36" s="1"/>
  <c r="H184" i="36"/>
  <c r="I184" i="36" s="1"/>
  <c r="H186" i="36"/>
  <c r="I186" i="36" s="1"/>
  <c r="H188" i="36"/>
  <c r="I188" i="36" s="1"/>
  <c r="H189" i="36"/>
  <c r="I189" i="36" s="1"/>
  <c r="H146" i="36"/>
  <c r="I146" i="36" s="1"/>
  <c r="H168" i="36"/>
  <c r="I168" i="36" s="1"/>
  <c r="H175" i="36"/>
  <c r="I175" i="36" s="1"/>
  <c r="H178" i="36"/>
  <c r="I178" i="36" s="1"/>
  <c r="H187" i="36"/>
  <c r="I187" i="36" s="1"/>
  <c r="H194" i="36"/>
  <c r="I194" i="36" s="1"/>
  <c r="H200" i="36"/>
  <c r="I200" i="36" s="1"/>
  <c r="H203" i="36"/>
  <c r="I203" i="36" s="1"/>
  <c r="H206" i="36"/>
  <c r="I206" i="36" s="1"/>
  <c r="H209" i="36"/>
  <c r="I209" i="36" s="1"/>
  <c r="H211" i="36"/>
  <c r="I211" i="36" s="1"/>
  <c r="H129" i="36"/>
  <c r="I129" i="36" s="1"/>
  <c r="H136" i="36"/>
  <c r="I136" i="36" s="1"/>
  <c r="H149" i="36"/>
  <c r="I149" i="36" s="1"/>
  <c r="H153" i="36"/>
  <c r="I153" i="36" s="1"/>
  <c r="H156" i="36"/>
  <c r="I156" i="36" s="1"/>
  <c r="H157" i="36"/>
  <c r="I157" i="36" s="1"/>
  <c r="H167" i="36"/>
  <c r="I167" i="36" s="1"/>
  <c r="H180" i="36"/>
  <c r="I180" i="36" s="1"/>
  <c r="H193" i="36"/>
  <c r="I193" i="36" s="1"/>
  <c r="H198" i="36"/>
  <c r="I198" i="36" s="1"/>
  <c r="H204" i="36"/>
  <c r="I204" i="36" s="1"/>
  <c r="H208" i="36"/>
  <c r="I208" i="36" s="1"/>
  <c r="H210" i="36"/>
  <c r="I210" i="36" s="1"/>
  <c r="K208" i="36" l="1"/>
  <c r="J208" i="36"/>
  <c r="J153" i="36"/>
  <c r="K153" i="36"/>
  <c r="K200" i="36"/>
  <c r="J200" i="36"/>
  <c r="J188" i="36"/>
  <c r="K188" i="36"/>
  <c r="J207" i="36"/>
  <c r="K207" i="36"/>
  <c r="K192" i="36"/>
  <c r="J192" i="36"/>
  <c r="J169" i="36"/>
  <c r="K169" i="36"/>
  <c r="K142" i="36"/>
  <c r="J142" i="36"/>
  <c r="J171" i="36"/>
  <c r="K171" i="36"/>
  <c r="K154" i="36"/>
  <c r="J154" i="36"/>
  <c r="K133" i="36"/>
  <c r="J133" i="36"/>
  <c r="J198" i="36"/>
  <c r="K198" i="36"/>
  <c r="K157" i="36"/>
  <c r="J157" i="36"/>
  <c r="J136" i="36"/>
  <c r="K136" i="36"/>
  <c r="J206" i="36"/>
  <c r="K206" i="36"/>
  <c r="J187" i="36"/>
  <c r="K187" i="36"/>
  <c r="K146" i="36"/>
  <c r="J146" i="36"/>
  <c r="J184" i="36"/>
  <c r="K184" i="36"/>
  <c r="K137" i="36"/>
  <c r="J137" i="36"/>
  <c r="J190" i="36"/>
  <c r="K190" i="36"/>
  <c r="J196" i="36"/>
  <c r="K196" i="36"/>
  <c r="J185" i="36"/>
  <c r="K185" i="36"/>
  <c r="K176" i="36"/>
  <c r="J176" i="36"/>
  <c r="J165" i="36"/>
  <c r="K165" i="36"/>
  <c r="J158" i="36"/>
  <c r="K158" i="36"/>
  <c r="K138" i="36"/>
  <c r="J138" i="36"/>
  <c r="J179" i="36"/>
  <c r="K179" i="36"/>
  <c r="J163" i="36"/>
  <c r="K163" i="36"/>
  <c r="J143" i="36"/>
  <c r="K143" i="36"/>
  <c r="K151" i="36"/>
  <c r="J151" i="36"/>
  <c r="K135" i="36"/>
  <c r="J135" i="36"/>
  <c r="K125" i="36"/>
  <c r="J125" i="36"/>
  <c r="J124" i="36"/>
  <c r="K124" i="36"/>
  <c r="O174" i="36"/>
  <c r="P174" i="36"/>
  <c r="P145" i="36"/>
  <c r="O145" i="36"/>
  <c r="P197" i="36"/>
  <c r="O197" i="36"/>
  <c r="O180" i="36"/>
  <c r="P180" i="36"/>
  <c r="O133" i="36"/>
  <c r="P133" i="36"/>
  <c r="P203" i="36"/>
  <c r="O203" i="36"/>
  <c r="P187" i="36"/>
  <c r="O187" i="36"/>
  <c r="O161" i="36"/>
  <c r="P161" i="36"/>
  <c r="P209" i="36"/>
  <c r="O209" i="36"/>
  <c r="P198" i="36"/>
  <c r="O198" i="36"/>
  <c r="O178" i="36"/>
  <c r="P178" i="36"/>
  <c r="O159" i="36"/>
  <c r="P159" i="36"/>
  <c r="P155" i="36"/>
  <c r="O155" i="36"/>
  <c r="O128" i="36"/>
  <c r="P128" i="36"/>
  <c r="O189" i="36"/>
  <c r="P189" i="36"/>
  <c r="O176" i="36"/>
  <c r="P176" i="36"/>
  <c r="P147" i="36"/>
  <c r="O147" i="36"/>
  <c r="P146" i="36"/>
  <c r="O146" i="36"/>
  <c r="P153" i="36"/>
  <c r="O153" i="36"/>
  <c r="P139" i="36"/>
  <c r="O139" i="36"/>
  <c r="P135" i="36"/>
  <c r="O135" i="36"/>
  <c r="P123" i="36"/>
  <c r="O123" i="36"/>
  <c r="P122" i="36"/>
  <c r="O122" i="36"/>
  <c r="F197" i="36"/>
  <c r="E197" i="36"/>
  <c r="E177" i="36"/>
  <c r="F177" i="36"/>
  <c r="F138" i="36"/>
  <c r="E138" i="36"/>
  <c r="E190" i="36"/>
  <c r="F190" i="36"/>
  <c r="E182" i="36"/>
  <c r="F182" i="36"/>
  <c r="F207" i="36"/>
  <c r="E207" i="36"/>
  <c r="E181" i="36"/>
  <c r="F181" i="36"/>
  <c r="F156" i="36"/>
  <c r="E156" i="36"/>
  <c r="E206" i="36"/>
  <c r="F206" i="36"/>
  <c r="E176" i="36"/>
  <c r="F176" i="36"/>
  <c r="F175" i="36"/>
  <c r="E175" i="36"/>
  <c r="E151" i="36"/>
  <c r="F151" i="36"/>
  <c r="E194" i="36"/>
  <c r="F194" i="36"/>
  <c r="E180" i="36"/>
  <c r="F180" i="36"/>
  <c r="E169" i="36"/>
  <c r="F169" i="36"/>
  <c r="E164" i="36"/>
  <c r="F164" i="36"/>
  <c r="F136" i="36"/>
  <c r="E136" i="36"/>
  <c r="F132" i="36"/>
  <c r="E132" i="36"/>
  <c r="F147" i="36"/>
  <c r="E147" i="36"/>
  <c r="F140" i="36"/>
  <c r="E140" i="36"/>
  <c r="F124" i="36"/>
  <c r="E124" i="36"/>
  <c r="F126" i="36"/>
  <c r="E126" i="36"/>
  <c r="K210" i="36"/>
  <c r="J210" i="36"/>
  <c r="K193" i="36"/>
  <c r="J193" i="36"/>
  <c r="K156" i="36"/>
  <c r="J156" i="36"/>
  <c r="K129" i="36"/>
  <c r="J129" i="36"/>
  <c r="K203" i="36"/>
  <c r="J203" i="36"/>
  <c r="J178" i="36"/>
  <c r="K178" i="36"/>
  <c r="J189" i="36"/>
  <c r="K189" i="36"/>
  <c r="J182" i="36"/>
  <c r="K182" i="36"/>
  <c r="J128" i="36"/>
  <c r="K128" i="36"/>
  <c r="K205" i="36"/>
  <c r="J205" i="36"/>
  <c r="J195" i="36"/>
  <c r="K195" i="36"/>
  <c r="J174" i="36"/>
  <c r="K174" i="36"/>
  <c r="J172" i="36"/>
  <c r="K172" i="36"/>
  <c r="J164" i="36"/>
  <c r="K164" i="36"/>
  <c r="K150" i="36"/>
  <c r="J150" i="36"/>
  <c r="J197" i="36"/>
  <c r="K197" i="36"/>
  <c r="J173" i="36"/>
  <c r="K173" i="36"/>
  <c r="J162" i="36"/>
  <c r="K162" i="36"/>
  <c r="J212" i="36"/>
  <c r="K212" i="36"/>
  <c r="K145" i="36"/>
  <c r="J145" i="36"/>
  <c r="K134" i="36"/>
  <c r="J134" i="36"/>
  <c r="K148" i="36"/>
  <c r="J148" i="36"/>
  <c r="K126" i="36"/>
  <c r="J126" i="36"/>
  <c r="O200" i="36"/>
  <c r="P200" i="36"/>
  <c r="O169" i="36"/>
  <c r="P169" i="36"/>
  <c r="P212" i="36"/>
  <c r="O212" i="36"/>
  <c r="O196" i="36"/>
  <c r="P196" i="36"/>
  <c r="O166" i="36"/>
  <c r="P166" i="36"/>
  <c r="P211" i="36"/>
  <c r="O211" i="36"/>
  <c r="O201" i="36"/>
  <c r="P201" i="36"/>
  <c r="O168" i="36"/>
  <c r="P168" i="36"/>
  <c r="P134" i="36"/>
  <c r="O134" i="36"/>
  <c r="O207" i="36"/>
  <c r="P207" i="36"/>
  <c r="O186" i="36"/>
  <c r="P186" i="36"/>
  <c r="O173" i="36"/>
  <c r="P173" i="36"/>
  <c r="O171" i="36"/>
  <c r="P171" i="36"/>
  <c r="P154" i="36"/>
  <c r="O154" i="36"/>
  <c r="O184" i="36"/>
  <c r="P184" i="36"/>
  <c r="O175" i="36"/>
  <c r="P175" i="36"/>
  <c r="O140" i="36"/>
  <c r="P140" i="36"/>
  <c r="P142" i="36"/>
  <c r="O142" i="36"/>
  <c r="P151" i="36"/>
  <c r="O151" i="36"/>
  <c r="P138" i="36"/>
  <c r="O138" i="36"/>
  <c r="O131" i="36"/>
  <c r="P131" i="36"/>
  <c r="P124" i="36"/>
  <c r="O124" i="36"/>
  <c r="E192" i="36"/>
  <c r="F192" i="36"/>
  <c r="E173" i="36"/>
  <c r="F173" i="36"/>
  <c r="F210" i="36"/>
  <c r="E210" i="36"/>
  <c r="E189" i="36"/>
  <c r="F189" i="36"/>
  <c r="E161" i="36"/>
  <c r="F161" i="36"/>
  <c r="E212" i="36"/>
  <c r="F212" i="36"/>
  <c r="E202" i="36"/>
  <c r="F202" i="36"/>
  <c r="E166" i="36"/>
  <c r="F166" i="36"/>
  <c r="F145" i="36"/>
  <c r="E145" i="36"/>
  <c r="F203" i="36"/>
  <c r="E203" i="36"/>
  <c r="E148" i="36"/>
  <c r="F148" i="36"/>
  <c r="E170" i="36"/>
  <c r="F170" i="36"/>
  <c r="F149" i="36"/>
  <c r="E149" i="36"/>
  <c r="E191" i="36"/>
  <c r="F191" i="36"/>
  <c r="E178" i="36"/>
  <c r="F178" i="36"/>
  <c r="E168" i="36"/>
  <c r="F168" i="36"/>
  <c r="F154" i="36"/>
  <c r="E154" i="36"/>
  <c r="F153" i="36"/>
  <c r="E153" i="36"/>
  <c r="F130" i="36"/>
  <c r="E130" i="36"/>
  <c r="E146" i="36"/>
  <c r="F146" i="36"/>
  <c r="F134" i="36"/>
  <c r="E134" i="36"/>
  <c r="F122" i="36"/>
  <c r="E122" i="36"/>
  <c r="E127" i="36"/>
  <c r="F127" i="36"/>
  <c r="K180" i="36"/>
  <c r="J180" i="36"/>
  <c r="J211" i="36"/>
  <c r="K211" i="36"/>
  <c r="J175" i="36"/>
  <c r="K175" i="36"/>
  <c r="J177" i="36"/>
  <c r="K177" i="36"/>
  <c r="K201" i="36"/>
  <c r="J201" i="36"/>
  <c r="J144" i="36"/>
  <c r="K144" i="36"/>
  <c r="K160" i="36"/>
  <c r="J160" i="36"/>
  <c r="J183" i="36"/>
  <c r="K183" i="36"/>
  <c r="J161" i="36"/>
  <c r="K161" i="36"/>
  <c r="K140" i="36"/>
  <c r="J140" i="36"/>
  <c r="K132" i="36"/>
  <c r="J132" i="36"/>
  <c r="J122" i="36"/>
  <c r="K122" i="36"/>
  <c r="O188" i="36"/>
  <c r="P188" i="36"/>
  <c r="O164" i="36"/>
  <c r="P164" i="36"/>
  <c r="O208" i="36"/>
  <c r="P208" i="36"/>
  <c r="O192" i="36"/>
  <c r="P192" i="36"/>
  <c r="O165" i="36"/>
  <c r="P165" i="36"/>
  <c r="O206" i="36"/>
  <c r="P206" i="36"/>
  <c r="O195" i="36"/>
  <c r="P195" i="36"/>
  <c r="O167" i="36"/>
  <c r="P167" i="36"/>
  <c r="P194" i="36"/>
  <c r="O194" i="36"/>
  <c r="O204" i="36"/>
  <c r="P204" i="36"/>
  <c r="O181" i="36"/>
  <c r="P181" i="36"/>
  <c r="O172" i="36"/>
  <c r="P172" i="36"/>
  <c r="O163" i="36"/>
  <c r="P163" i="36"/>
  <c r="O152" i="36"/>
  <c r="P152" i="36"/>
  <c r="O193" i="36"/>
  <c r="P193" i="36"/>
  <c r="P182" i="36"/>
  <c r="O182" i="36"/>
  <c r="O160" i="36"/>
  <c r="P160" i="36"/>
  <c r="P150" i="36"/>
  <c r="O150" i="36"/>
  <c r="O141" i="36"/>
  <c r="P141" i="36"/>
  <c r="P144" i="36"/>
  <c r="O144" i="36"/>
  <c r="P137" i="36"/>
  <c r="O137" i="36"/>
  <c r="P130" i="36"/>
  <c r="O130" i="36"/>
  <c r="O125" i="36"/>
  <c r="P125" i="36"/>
  <c r="F205" i="36"/>
  <c r="E205" i="36"/>
  <c r="F185" i="36"/>
  <c r="E185" i="36"/>
  <c r="E171" i="36"/>
  <c r="F171" i="36"/>
  <c r="E204" i="36"/>
  <c r="F204" i="36"/>
  <c r="E188" i="36"/>
  <c r="F188" i="36"/>
  <c r="E160" i="36"/>
  <c r="F160" i="36"/>
  <c r="E209" i="36"/>
  <c r="F209" i="36"/>
  <c r="E199" i="36"/>
  <c r="F199" i="36"/>
  <c r="E163" i="36"/>
  <c r="F163" i="36"/>
  <c r="F211" i="36"/>
  <c r="E211" i="36"/>
  <c r="E200" i="36"/>
  <c r="F200" i="36"/>
  <c r="F139" i="36"/>
  <c r="E139" i="36"/>
  <c r="E162" i="36"/>
  <c r="F162" i="36"/>
  <c r="F131" i="36"/>
  <c r="E131" i="36"/>
  <c r="E187" i="36"/>
  <c r="F187" i="36"/>
  <c r="E174" i="36"/>
  <c r="F174" i="36"/>
  <c r="F167" i="36"/>
  <c r="E167" i="36"/>
  <c r="F152" i="36"/>
  <c r="E152" i="36"/>
  <c r="F143" i="36"/>
  <c r="E143" i="36"/>
  <c r="F128" i="36"/>
  <c r="E128" i="36"/>
  <c r="F142" i="36"/>
  <c r="E142" i="36"/>
  <c r="F133" i="36"/>
  <c r="E133" i="36"/>
  <c r="F125" i="36"/>
  <c r="E125" i="36"/>
  <c r="F123" i="36"/>
  <c r="E123" i="36"/>
  <c r="K204" i="36"/>
  <c r="J204" i="36"/>
  <c r="J167" i="36"/>
  <c r="K167" i="36"/>
  <c r="K149" i="36"/>
  <c r="J149" i="36"/>
  <c r="J209" i="36"/>
  <c r="K209" i="36"/>
  <c r="J194" i="36"/>
  <c r="K194" i="36"/>
  <c r="K168" i="36"/>
  <c r="J168" i="36"/>
  <c r="J186" i="36"/>
  <c r="K186" i="36"/>
  <c r="K147" i="36"/>
  <c r="J147" i="36"/>
  <c r="J202" i="36"/>
  <c r="K202" i="36"/>
  <c r="J199" i="36"/>
  <c r="K199" i="36"/>
  <c r="K191" i="36"/>
  <c r="J191" i="36"/>
  <c r="K130" i="36"/>
  <c r="J130" i="36"/>
  <c r="J166" i="36"/>
  <c r="K166" i="36"/>
  <c r="J159" i="36"/>
  <c r="K159" i="36"/>
  <c r="K141" i="36"/>
  <c r="J141" i="36"/>
  <c r="J181" i="36"/>
  <c r="K181" i="36"/>
  <c r="J170" i="36"/>
  <c r="K170" i="36"/>
  <c r="K155" i="36"/>
  <c r="J155" i="36"/>
  <c r="J152" i="36"/>
  <c r="K152" i="36"/>
  <c r="K139" i="36"/>
  <c r="J139" i="36"/>
  <c r="K131" i="36"/>
  <c r="J131" i="36"/>
  <c r="K127" i="36"/>
  <c r="J127" i="36"/>
  <c r="K123" i="36"/>
  <c r="J123" i="36"/>
  <c r="O183" i="36"/>
  <c r="P183" i="36"/>
  <c r="O158" i="36"/>
  <c r="P158" i="36"/>
  <c r="O199" i="36"/>
  <c r="P199" i="36"/>
  <c r="P185" i="36"/>
  <c r="O185" i="36"/>
  <c r="P148" i="36"/>
  <c r="O148" i="36"/>
  <c r="O205" i="36"/>
  <c r="P205" i="36"/>
  <c r="O191" i="36"/>
  <c r="P191" i="36"/>
  <c r="O162" i="36"/>
  <c r="P162" i="36"/>
  <c r="P210" i="36"/>
  <c r="O210" i="36"/>
  <c r="O202" i="36"/>
  <c r="P202" i="36"/>
  <c r="O179" i="36"/>
  <c r="P179" i="36"/>
  <c r="O170" i="36"/>
  <c r="P170" i="36"/>
  <c r="O156" i="36"/>
  <c r="P156" i="36"/>
  <c r="P132" i="36"/>
  <c r="O132" i="36"/>
  <c r="O190" i="36"/>
  <c r="P190" i="36"/>
  <c r="O177" i="36"/>
  <c r="P177" i="36"/>
  <c r="O157" i="36"/>
  <c r="P157" i="36"/>
  <c r="P149" i="36"/>
  <c r="O149" i="36"/>
  <c r="P129" i="36"/>
  <c r="O129" i="36"/>
  <c r="O143" i="36"/>
  <c r="P143" i="36"/>
  <c r="P136" i="36"/>
  <c r="O136" i="36"/>
  <c r="P127" i="36"/>
  <c r="O127" i="36"/>
  <c r="P126" i="36"/>
  <c r="O126" i="36"/>
  <c r="E201" i="36"/>
  <c r="F201" i="36"/>
  <c r="E179" i="36"/>
  <c r="F179" i="36"/>
  <c r="F159" i="36"/>
  <c r="E159" i="36"/>
  <c r="F198" i="36"/>
  <c r="E198" i="36"/>
  <c r="F184" i="36"/>
  <c r="E184" i="36"/>
  <c r="F155" i="36"/>
  <c r="E155" i="36"/>
  <c r="F208" i="36"/>
  <c r="E208" i="36"/>
  <c r="F183" i="36"/>
  <c r="E183" i="36"/>
  <c r="E158" i="36"/>
  <c r="F158" i="36"/>
  <c r="E196" i="36"/>
  <c r="F196" i="36"/>
  <c r="E193" i="36"/>
  <c r="F193" i="36"/>
  <c r="F135" i="36"/>
  <c r="E135" i="36"/>
  <c r="F157" i="36"/>
  <c r="E157" i="36"/>
  <c r="E195" i="36"/>
  <c r="F195" i="36"/>
  <c r="E186" i="36"/>
  <c r="F186" i="36"/>
  <c r="E172" i="36"/>
  <c r="F172" i="36"/>
  <c r="E165" i="36"/>
  <c r="F165" i="36"/>
  <c r="E144" i="36"/>
  <c r="F144" i="36"/>
  <c r="F137" i="36"/>
  <c r="E137" i="36"/>
  <c r="E150" i="36"/>
  <c r="F150" i="36"/>
  <c r="E141" i="36"/>
  <c r="F141" i="36"/>
  <c r="F129" i="36"/>
  <c r="E129" i="36"/>
  <c r="O12" i="36" l="1"/>
  <c r="O11" i="36"/>
  <c r="O13" i="36"/>
  <c r="O19" i="36" l="1"/>
  <c r="O29" i="36"/>
  <c r="O18" i="36"/>
  <c r="O28" i="36"/>
  <c r="O20" i="36"/>
  <c r="O30" i="36"/>
  <c r="O31" i="36" l="1"/>
</calcChain>
</file>

<file path=xl/sharedStrings.xml><?xml version="1.0" encoding="utf-8"?>
<sst xmlns="http://schemas.openxmlformats.org/spreadsheetml/2006/main" count="187" uniqueCount="58">
  <si>
    <t>Nr</t>
  </si>
  <si>
    <t>AM</t>
  </si>
  <si>
    <t>s</t>
  </si>
  <si>
    <t>zx</t>
  </si>
  <si>
    <t>zy</t>
  </si>
  <si>
    <t>N</t>
  </si>
  <si>
    <t>N2</t>
  </si>
  <si>
    <t>R</t>
  </si>
  <si>
    <t>Centroids</t>
  </si>
  <si>
    <r>
      <t>D</t>
    </r>
    <r>
      <rPr>
        <vertAlign val="superscript"/>
        <sz val="14"/>
        <color indexed="9"/>
        <rFont val="Symbol"/>
        <family val="1"/>
        <charset val="2"/>
      </rPr>
      <t>2</t>
    </r>
  </si>
  <si>
    <t>OverallCentroid</t>
  </si>
  <si>
    <t>Determinanten</t>
  </si>
  <si>
    <t>|S|</t>
  </si>
  <si>
    <r>
      <t>i</t>
    </r>
    <r>
      <rPr>
        <sz val="14"/>
        <color indexed="9"/>
        <rFont val="Arial"/>
        <family val="2"/>
      </rPr>
      <t>S</t>
    </r>
  </si>
  <si>
    <t>P</t>
  </si>
  <si>
    <t>c</t>
  </si>
  <si>
    <t>Abstand von Zeile zu Spalte</t>
  </si>
  <si>
    <t>Group</t>
  </si>
  <si>
    <t>Ellipsen</t>
  </si>
  <si>
    <t>x</t>
  </si>
  <si>
    <t>phi</t>
  </si>
  <si>
    <t>q</t>
  </si>
  <si>
    <t>y</t>
  </si>
  <si>
    <t>r</t>
  </si>
  <si>
    <t>v</t>
  </si>
  <si>
    <t>c2</t>
  </si>
  <si>
    <t>Ellipsengleichung</t>
  </si>
  <si>
    <t>phi-Inc</t>
  </si>
  <si>
    <t>s1</t>
  </si>
  <si>
    <t>s2</t>
  </si>
  <si>
    <t>f</t>
  </si>
  <si>
    <t>m1</t>
  </si>
  <si>
    <t>m2</t>
  </si>
  <si>
    <t>Overall Means &amp; STDs</t>
  </si>
  <si>
    <t>OverallStandardized</t>
  </si>
  <si>
    <t>Squared Mahalanobis-Distance from ClassCentroid</t>
  </si>
  <si>
    <t>Zeilenminima</t>
  </si>
  <si>
    <t>Case is</t>
  </si>
  <si>
    <t>risk</t>
  </si>
  <si>
    <t>ill</t>
  </si>
  <si>
    <t>normal</t>
  </si>
  <si>
    <t>Classified as</t>
  </si>
  <si>
    <t>Summe</t>
  </si>
  <si>
    <t>Minimum Distance Classifier</t>
  </si>
  <si>
    <t>Inverse</t>
  </si>
  <si>
    <t>Performance Test</t>
  </si>
  <si>
    <t>k</t>
  </si>
  <si>
    <t>Expected Frequencies</t>
  </si>
  <si>
    <t>(aus relativen Gruppenstärken)</t>
  </si>
  <si>
    <t>pe</t>
  </si>
  <si>
    <t>m</t>
  </si>
  <si>
    <t>z</t>
  </si>
  <si>
    <t>P(z&gt;z0)</t>
  </si>
  <si>
    <t>Test</t>
  </si>
  <si>
    <t>Var-Covar</t>
  </si>
  <si>
    <t>S</t>
  </si>
  <si>
    <t>alpha</t>
  </si>
  <si>
    <t>Für Ellipsen: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</si>
</sst>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0.000"/>
    <numFmt numFmtId="167" formatCode="0.000000"/>
  </numFmts>
  <fonts count="15" x14ac:knownFonts="1">
    <font>
      <sz val="12"/>
      <name val="Arial"/>
    </font>
    <font>
      <sz val="14"/>
      <color indexed="9"/>
      <name val="Arial"/>
    </font>
    <font>
      <b/>
      <sz val="14"/>
      <name val="Arial"/>
    </font>
    <font>
      <sz val="8"/>
      <name val="Arial"/>
    </font>
    <font>
      <b/>
      <sz val="12"/>
      <name val="Arial"/>
      <family val="2"/>
    </font>
    <font>
      <b/>
      <sz val="12"/>
      <name val="Arial"/>
    </font>
    <font>
      <sz val="14"/>
      <color indexed="9"/>
      <name val="Symbol"/>
      <family val="1"/>
      <charset val="2"/>
    </font>
    <font>
      <b/>
      <sz val="14"/>
      <color indexed="60"/>
      <name val="Arial"/>
    </font>
    <font>
      <vertAlign val="superscript"/>
      <sz val="14"/>
      <color indexed="9"/>
      <name val="Symbol"/>
      <family val="1"/>
      <charset val="2"/>
    </font>
    <font>
      <sz val="14"/>
      <color indexed="9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Symbol"/>
      <family val="1"/>
      <charset val="2"/>
    </font>
    <font>
      <i/>
      <sz val="14"/>
      <name val="Symbol"/>
      <family val="1"/>
      <charset val="2"/>
    </font>
    <font>
      <sz val="14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2" borderId="0"/>
    <xf numFmtId="0" fontId="1" fillId="3" borderId="0">
      <alignment horizontal="center"/>
    </xf>
    <xf numFmtId="4" fontId="2" fillId="4" borderId="0"/>
    <xf numFmtId="164" fontId="2" fillId="5" borderId="0"/>
    <xf numFmtId="0" fontId="4" fillId="6" borderId="0"/>
    <xf numFmtId="166" fontId="5" fillId="5" borderId="0"/>
    <xf numFmtId="166" fontId="5" fillId="7" borderId="0"/>
  </cellStyleXfs>
  <cellXfs count="98">
    <xf numFmtId="0" fontId="0" fillId="0" borderId="0" xfId="0"/>
    <xf numFmtId="164" fontId="2" fillId="2" borderId="0" xfId="1"/>
    <xf numFmtId="0" fontId="1" fillId="3" borderId="0" xfId="2" applyFont="1">
      <alignment horizontal="center"/>
    </xf>
    <xf numFmtId="0" fontId="1" fillId="3" borderId="0" xfId="2">
      <alignment horizontal="center"/>
    </xf>
    <xf numFmtId="166" fontId="5" fillId="5" borderId="0" xfId="6"/>
    <xf numFmtId="0" fontId="4" fillId="6" borderId="0" xfId="5"/>
    <xf numFmtId="4" fontId="2" fillId="4" borderId="0" xfId="3"/>
    <xf numFmtId="0" fontId="4" fillId="6" borderId="0" xfId="5" applyFont="1"/>
    <xf numFmtId="0" fontId="1" fillId="8" borderId="0" xfId="2" applyFont="1" applyFill="1">
      <alignment horizontal="center"/>
    </xf>
    <xf numFmtId="0" fontId="6" fillId="8" borderId="0" xfId="2" applyFont="1" applyFill="1">
      <alignment horizontal="center"/>
    </xf>
    <xf numFmtId="167" fontId="4" fillId="5" borderId="0" xfId="6" applyNumberFormat="1" applyFont="1"/>
    <xf numFmtId="0" fontId="4" fillId="6" borderId="0" xfId="5" applyFont="1" applyBorder="1"/>
    <xf numFmtId="164" fontId="0" fillId="0" borderId="0" xfId="0" applyNumberFormat="1"/>
    <xf numFmtId="166" fontId="0" fillId="0" borderId="0" xfId="0" applyNumberFormat="1"/>
    <xf numFmtId="166" fontId="2" fillId="4" borderId="0" xfId="3" applyNumberFormat="1"/>
    <xf numFmtId="167" fontId="4" fillId="5" borderId="0" xfId="6" applyNumberFormat="1" applyFont="1" applyBorder="1"/>
    <xf numFmtId="165" fontId="4" fillId="9" borderId="0" xfId="6" applyNumberFormat="1" applyFont="1" applyFill="1" applyBorder="1"/>
    <xf numFmtId="0" fontId="0" fillId="0" borderId="0" xfId="0" applyBorder="1"/>
    <xf numFmtId="0" fontId="10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2" fillId="6" borderId="0" xfId="5" applyFont="1" applyAlignment="1">
      <alignment horizontal="center"/>
    </xf>
    <xf numFmtId="0" fontId="4" fillId="6" borderId="0" xfId="5" applyFont="1" applyAlignment="1">
      <alignment horizontal="center"/>
    </xf>
    <xf numFmtId="0" fontId="10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0" fillId="6" borderId="0" xfId="0" applyFill="1"/>
    <xf numFmtId="165" fontId="4" fillId="10" borderId="0" xfId="6" applyNumberFormat="1" applyFont="1" applyFill="1" applyBorder="1"/>
    <xf numFmtId="165" fontId="4" fillId="10" borderId="1" xfId="6" applyNumberFormat="1" applyFont="1" applyFill="1" applyBorder="1"/>
    <xf numFmtId="165" fontId="4" fillId="10" borderId="2" xfId="6" applyNumberFormat="1" applyFont="1" applyFill="1" applyBorder="1"/>
    <xf numFmtId="165" fontId="4" fillId="10" borderId="3" xfId="6" applyNumberFormat="1" applyFont="1" applyFill="1" applyBorder="1"/>
    <xf numFmtId="165" fontId="4" fillId="9" borderId="1" xfId="6" applyNumberFormat="1" applyFont="1" applyFill="1" applyBorder="1"/>
    <xf numFmtId="165" fontId="4" fillId="9" borderId="2" xfId="6" applyNumberFormat="1" applyFont="1" applyFill="1" applyBorder="1"/>
    <xf numFmtId="165" fontId="4" fillId="9" borderId="3" xfId="6" applyNumberFormat="1" applyFont="1" applyFill="1" applyBorder="1"/>
    <xf numFmtId="165" fontId="4" fillId="5" borderId="0" xfId="6" applyNumberFormat="1" applyFont="1" applyFill="1"/>
    <xf numFmtId="165" fontId="4" fillId="5" borderId="1" xfId="6" applyNumberFormat="1" applyFont="1" applyFill="1" applyBorder="1"/>
    <xf numFmtId="165" fontId="4" fillId="5" borderId="2" xfId="6" applyNumberFormat="1" applyFont="1" applyFill="1" applyBorder="1"/>
    <xf numFmtId="165" fontId="4" fillId="5" borderId="3" xfId="6" applyNumberFormat="1" applyFont="1" applyFill="1" applyBorder="1"/>
    <xf numFmtId="0" fontId="4" fillId="6" borderId="0" xfId="5" applyBorder="1" applyAlignment="1">
      <alignment horizontal="right"/>
    </xf>
    <xf numFmtId="0" fontId="4" fillId="6" borderId="0" xfId="5" applyAlignment="1">
      <alignment horizontal="center"/>
    </xf>
    <xf numFmtId="0" fontId="4" fillId="9" borderId="0" xfId="0" applyFont="1" applyFill="1" applyAlignment="1">
      <alignment horizontal="center"/>
    </xf>
    <xf numFmtId="0" fontId="4" fillId="5" borderId="4" xfId="0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9" borderId="1" xfId="0" applyFont="1" applyFill="1" applyBorder="1"/>
    <xf numFmtId="0" fontId="4" fillId="5" borderId="7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0" fontId="4" fillId="9" borderId="2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9" borderId="3" xfId="0" applyFont="1" applyFill="1" applyBorder="1"/>
    <xf numFmtId="10" fontId="4" fillId="5" borderId="4" xfId="0" applyNumberFormat="1" applyFont="1" applyFill="1" applyBorder="1"/>
    <xf numFmtId="10" fontId="4" fillId="5" borderId="5" xfId="0" applyNumberFormat="1" applyFont="1" applyFill="1" applyBorder="1"/>
    <xf numFmtId="10" fontId="4" fillId="5" borderId="6" xfId="0" applyNumberFormat="1" applyFont="1" applyFill="1" applyBorder="1"/>
    <xf numFmtId="10" fontId="4" fillId="9" borderId="1" xfId="0" applyNumberFormat="1" applyFont="1" applyFill="1" applyBorder="1"/>
    <xf numFmtId="10" fontId="4" fillId="5" borderId="7" xfId="0" applyNumberFormat="1" applyFont="1" applyFill="1" applyBorder="1"/>
    <xf numFmtId="10" fontId="4" fillId="5" borderId="0" xfId="0" applyNumberFormat="1" applyFont="1" applyFill="1" applyBorder="1"/>
    <xf numFmtId="10" fontId="4" fillId="5" borderId="8" xfId="0" applyNumberFormat="1" applyFont="1" applyFill="1" applyBorder="1"/>
    <xf numFmtId="10" fontId="4" fillId="9" borderId="2" xfId="0" applyNumberFormat="1" applyFont="1" applyFill="1" applyBorder="1"/>
    <xf numFmtId="10" fontId="4" fillId="5" borderId="9" xfId="0" applyNumberFormat="1" applyFont="1" applyFill="1" applyBorder="1"/>
    <xf numFmtId="10" fontId="4" fillId="5" borderId="10" xfId="0" applyNumberFormat="1" applyFont="1" applyFill="1" applyBorder="1"/>
    <xf numFmtId="10" fontId="4" fillId="5" borderId="11" xfId="0" applyNumberFormat="1" applyFont="1" applyFill="1" applyBorder="1"/>
    <xf numFmtId="10" fontId="4" fillId="9" borderId="3" xfId="0" applyNumberFormat="1" applyFont="1" applyFill="1" applyBorder="1"/>
    <xf numFmtId="165" fontId="4" fillId="5" borderId="4" xfId="0" applyNumberFormat="1" applyFont="1" applyFill="1" applyBorder="1"/>
    <xf numFmtId="165" fontId="4" fillId="5" borderId="5" xfId="0" applyNumberFormat="1" applyFont="1" applyFill="1" applyBorder="1"/>
    <xf numFmtId="165" fontId="4" fillId="5" borderId="6" xfId="0" applyNumberFormat="1" applyFont="1" applyFill="1" applyBorder="1"/>
    <xf numFmtId="165" fontId="4" fillId="5" borderId="7" xfId="0" applyNumberFormat="1" applyFont="1" applyFill="1" applyBorder="1"/>
    <xf numFmtId="165" fontId="4" fillId="5" borderId="0" xfId="0" applyNumberFormat="1" applyFont="1" applyFill="1" applyBorder="1"/>
    <xf numFmtId="165" fontId="4" fillId="5" borderId="8" xfId="0" applyNumberFormat="1" applyFont="1" applyFill="1" applyBorder="1"/>
    <xf numFmtId="165" fontId="4" fillId="5" borderId="9" xfId="0" applyNumberFormat="1" applyFont="1" applyFill="1" applyBorder="1"/>
    <xf numFmtId="165" fontId="4" fillId="5" borderId="10" xfId="0" applyNumberFormat="1" applyFont="1" applyFill="1" applyBorder="1"/>
    <xf numFmtId="165" fontId="4" fillId="5" borderId="11" xfId="0" applyNumberFormat="1" applyFont="1" applyFill="1" applyBorder="1"/>
    <xf numFmtId="0" fontId="4" fillId="6" borderId="12" xfId="5" applyFont="1" applyBorder="1" applyAlignment="1">
      <alignment horizontal="center"/>
    </xf>
    <xf numFmtId="0" fontId="4" fillId="6" borderId="13" xfId="0" applyFont="1" applyFill="1" applyBorder="1"/>
    <xf numFmtId="0" fontId="4" fillId="6" borderId="4" xfId="5" applyBorder="1" applyAlignment="1">
      <alignment horizontal="center"/>
    </xf>
    <xf numFmtId="0" fontId="14" fillId="6" borderId="7" xfId="2" applyFont="1" applyFill="1" applyBorder="1">
      <alignment horizontal="center"/>
    </xf>
    <xf numFmtId="0" fontId="4" fillId="6" borderId="7" xfId="5" applyFont="1" applyBorder="1" applyAlignment="1">
      <alignment horizontal="center"/>
    </xf>
    <xf numFmtId="0" fontId="4" fillId="6" borderId="9" xfId="5" applyFont="1" applyBorder="1" applyAlignment="1">
      <alignment horizontal="center"/>
    </xf>
    <xf numFmtId="165" fontId="5" fillId="5" borderId="14" xfId="6" applyNumberFormat="1" applyBorder="1"/>
    <xf numFmtId="0" fontId="12" fillId="6" borderId="0" xfId="5" applyFont="1"/>
    <xf numFmtId="166" fontId="5" fillId="5" borderId="1" xfId="6" applyBorder="1"/>
    <xf numFmtId="166" fontId="5" fillId="5" borderId="4" xfId="6" applyBorder="1"/>
    <xf numFmtId="166" fontId="5" fillId="5" borderId="6" xfId="6" applyBorder="1"/>
    <xf numFmtId="166" fontId="5" fillId="5" borderId="3" xfId="6" applyBorder="1"/>
    <xf numFmtId="166" fontId="5" fillId="5" borderId="9" xfId="6" applyBorder="1"/>
    <xf numFmtId="166" fontId="5" fillId="5" borderId="11" xfId="6" applyBorder="1"/>
    <xf numFmtId="0" fontId="1" fillId="3" borderId="0" xfId="2" applyFont="1" applyBorder="1">
      <alignment horizontal="center"/>
    </xf>
    <xf numFmtId="164" fontId="7" fillId="2" borderId="4" xfId="1" applyFont="1" applyBorder="1"/>
    <xf numFmtId="164" fontId="7" fillId="2" borderId="6" xfId="1" applyFont="1" applyBorder="1"/>
    <xf numFmtId="164" fontId="7" fillId="2" borderId="7" xfId="1" applyFont="1" applyBorder="1"/>
    <xf numFmtId="164" fontId="7" fillId="2" borderId="8" xfId="1" applyFont="1" applyBorder="1"/>
    <xf numFmtId="164" fontId="7" fillId="2" borderId="9" xfId="1" applyFont="1" applyBorder="1"/>
    <xf numFmtId="164" fontId="7" fillId="2" borderId="11" xfId="1" applyFon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2" applyBorder="1" applyAlignment="1">
      <alignment horizontal="center"/>
    </xf>
    <xf numFmtId="0" fontId="1" fillId="3" borderId="0" xfId="2" applyFont="1" applyBorder="1" applyAlignment="1">
      <alignment horizontal="center"/>
    </xf>
  </cellXfs>
  <cellStyles count="8">
    <cellStyle name="CalcErg" xfId="1"/>
    <cellStyle name="ColHead" xfId="2"/>
    <cellStyle name="DataEnty" xfId="3"/>
    <cellStyle name="Eingabe" xfId="4" builtinId="20" customBuiltin="1"/>
    <cellStyle name="SemiColHead" xfId="5"/>
    <cellStyle name="Standard" xfId="0" builtinId="0"/>
    <cellStyle name="ZwischenCalc" xfId="6"/>
    <cellStyle name="ZwischenCalcBF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93621975414176"/>
          <c:y val="7.6206730602261394E-2"/>
          <c:w val="0.73489541136918923"/>
          <c:h val="0.6934812484805786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NormEllipse!$A$31:$A$121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NormEllipse!$B$31:$B$121</c:f>
              <c:numCache>
                <c:formatCode>General</c:formatCode>
                <c:ptCount val="91"/>
                <c:pt idx="0">
                  <c:v>1.22514845490862E-16</c:v>
                </c:pt>
                <c:pt idx="1">
                  <c:v>6.9926811943510636E-2</c:v>
                </c:pt>
                <c:pt idx="2">
                  <c:v>0.14054083470239132</c:v>
                </c:pt>
                <c:pt idx="3">
                  <c:v>0.2125565616700221</c:v>
                </c:pt>
                <c:pt idx="4">
                  <c:v>0.28674538575880798</c:v>
                </c:pt>
                <c:pt idx="5">
                  <c:v>0.36397023426620256</c:v>
                </c:pt>
                <c:pt idx="6">
                  <c:v>0.44522868530853593</c:v>
                </c:pt>
                <c:pt idx="7">
                  <c:v>0.53170943166147866</c:v>
                </c:pt>
                <c:pt idx="8">
                  <c:v>0.62486935190932746</c:v>
                </c:pt>
                <c:pt idx="9">
                  <c:v>0.72654252800536101</c:v>
                </c:pt>
                <c:pt idx="10">
                  <c:v>0.83909963117728037</c:v>
                </c:pt>
                <c:pt idx="11">
                  <c:v>0.9656887748070746</c:v>
                </c:pt>
                <c:pt idx="12">
                  <c:v>1.1106125148291937</c:v>
                </c:pt>
                <c:pt idx="13">
                  <c:v>1.2799416321930788</c:v>
                </c:pt>
                <c:pt idx="14">
                  <c:v>1.4825609685127408</c:v>
                </c:pt>
                <c:pt idx="15">
                  <c:v>1.7320508075688783</c:v>
                </c:pt>
                <c:pt idx="16">
                  <c:v>2.0503038415792956</c:v>
                </c:pt>
                <c:pt idx="17">
                  <c:v>2.4750868534162955</c:v>
                </c:pt>
                <c:pt idx="18">
                  <c:v>3.077683537175254</c:v>
                </c:pt>
                <c:pt idx="19">
                  <c:v>4.0107809335358473</c:v>
                </c:pt>
                <c:pt idx="20">
                  <c:v>5.6712818196177111</c:v>
                </c:pt>
                <c:pt idx="21">
                  <c:v>9.5143644542225978</c:v>
                </c:pt>
                <c:pt idx="22">
                  <c:v>28.636253282915796</c:v>
                </c:pt>
                <c:pt idx="23">
                  <c:v>-28.636253282915515</c:v>
                </c:pt>
                <c:pt idx="24">
                  <c:v>-9.5143644542225871</c:v>
                </c:pt>
                <c:pt idx="25">
                  <c:v>-5.6712818196177066</c:v>
                </c:pt>
                <c:pt idx="26">
                  <c:v>-4.0107809335358455</c:v>
                </c:pt>
                <c:pt idx="27">
                  <c:v>-3.0776835371752527</c:v>
                </c:pt>
                <c:pt idx="28">
                  <c:v>-2.4750868534162946</c:v>
                </c:pt>
                <c:pt idx="29">
                  <c:v>-2.050303841579296</c:v>
                </c:pt>
                <c:pt idx="30">
                  <c:v>-1.7320508075688767</c:v>
                </c:pt>
                <c:pt idx="31">
                  <c:v>-1.4825609685127403</c:v>
                </c:pt>
                <c:pt idx="32">
                  <c:v>-1.2799416321930785</c:v>
                </c:pt>
                <c:pt idx="33">
                  <c:v>-1.1106125148291928</c:v>
                </c:pt>
                <c:pt idx="34">
                  <c:v>-0.96568877480707394</c:v>
                </c:pt>
                <c:pt idx="35">
                  <c:v>-0.83909963117727993</c:v>
                </c:pt>
                <c:pt idx="36">
                  <c:v>-0.7265425280053609</c:v>
                </c:pt>
                <c:pt idx="37">
                  <c:v>-0.62486935190932746</c:v>
                </c:pt>
                <c:pt idx="38">
                  <c:v>-0.53170943166147877</c:v>
                </c:pt>
                <c:pt idx="39">
                  <c:v>-0.4452286853085361</c:v>
                </c:pt>
                <c:pt idx="40">
                  <c:v>-0.36397023426620234</c:v>
                </c:pt>
                <c:pt idx="41">
                  <c:v>-0.28674538575880792</c:v>
                </c:pt>
                <c:pt idx="42">
                  <c:v>-0.2125565616700221</c:v>
                </c:pt>
                <c:pt idx="43">
                  <c:v>-0.14054083470239145</c:v>
                </c:pt>
                <c:pt idx="44">
                  <c:v>-6.9926811943510414E-2</c:v>
                </c:pt>
                <c:pt idx="45">
                  <c:v>0</c:v>
                </c:pt>
                <c:pt idx="46">
                  <c:v>6.9926811943510414E-2</c:v>
                </c:pt>
                <c:pt idx="47">
                  <c:v>0.14054083470239145</c:v>
                </c:pt>
                <c:pt idx="48">
                  <c:v>0.2125565616700221</c:v>
                </c:pt>
                <c:pt idx="49">
                  <c:v>0.28674538575880792</c:v>
                </c:pt>
                <c:pt idx="50">
                  <c:v>0.36397023426620234</c:v>
                </c:pt>
                <c:pt idx="51">
                  <c:v>0.4452286853085361</c:v>
                </c:pt>
                <c:pt idx="52">
                  <c:v>0.53170943166147877</c:v>
                </c:pt>
                <c:pt idx="53">
                  <c:v>0.62486935190932746</c:v>
                </c:pt>
                <c:pt idx="54">
                  <c:v>0.7265425280053609</c:v>
                </c:pt>
                <c:pt idx="55">
                  <c:v>0.83909963117727993</c:v>
                </c:pt>
                <c:pt idx="56">
                  <c:v>0.96568877480707394</c:v>
                </c:pt>
                <c:pt idx="57">
                  <c:v>1.1106125148291928</c:v>
                </c:pt>
                <c:pt idx="58">
                  <c:v>1.2799416321930785</c:v>
                </c:pt>
                <c:pt idx="59">
                  <c:v>1.4825609685127403</c:v>
                </c:pt>
                <c:pt idx="60">
                  <c:v>1.7320508075688767</c:v>
                </c:pt>
                <c:pt idx="61">
                  <c:v>2.050303841579296</c:v>
                </c:pt>
                <c:pt idx="62">
                  <c:v>2.4750868534162946</c:v>
                </c:pt>
                <c:pt idx="63">
                  <c:v>3.0776835371752527</c:v>
                </c:pt>
                <c:pt idx="64">
                  <c:v>4.0107809335358455</c:v>
                </c:pt>
                <c:pt idx="65">
                  <c:v>5.6712818196177066</c:v>
                </c:pt>
                <c:pt idx="66">
                  <c:v>9.5143644542225871</c:v>
                </c:pt>
                <c:pt idx="67">
                  <c:v>28.636253282915515</c:v>
                </c:pt>
                <c:pt idx="68">
                  <c:v>-28.636253282915796</c:v>
                </c:pt>
                <c:pt idx="69">
                  <c:v>-9.5143644542225978</c:v>
                </c:pt>
                <c:pt idx="70">
                  <c:v>-5.6712818196177111</c:v>
                </c:pt>
                <c:pt idx="71">
                  <c:v>-4.0107809335358473</c:v>
                </c:pt>
                <c:pt idx="72">
                  <c:v>-3.077683537175254</c:v>
                </c:pt>
                <c:pt idx="73">
                  <c:v>-2.4750868534162955</c:v>
                </c:pt>
                <c:pt idx="74">
                  <c:v>-2.0503038415792956</c:v>
                </c:pt>
                <c:pt idx="75">
                  <c:v>-1.7320508075688783</c:v>
                </c:pt>
                <c:pt idx="76">
                  <c:v>-1.4825609685127408</c:v>
                </c:pt>
                <c:pt idx="77">
                  <c:v>-1.2799416321930788</c:v>
                </c:pt>
                <c:pt idx="78">
                  <c:v>-1.1106125148291937</c:v>
                </c:pt>
                <c:pt idx="79">
                  <c:v>-0.9656887748070746</c:v>
                </c:pt>
                <c:pt idx="80">
                  <c:v>-0.83909963117728037</c:v>
                </c:pt>
                <c:pt idx="81">
                  <c:v>-0.72654252800536101</c:v>
                </c:pt>
                <c:pt idx="82">
                  <c:v>-0.62486935190932746</c:v>
                </c:pt>
                <c:pt idx="83">
                  <c:v>-0.53170943166147866</c:v>
                </c:pt>
                <c:pt idx="84">
                  <c:v>-0.44522868530853593</c:v>
                </c:pt>
                <c:pt idx="85">
                  <c:v>-0.36397023426620256</c:v>
                </c:pt>
                <c:pt idx="86">
                  <c:v>-0.28674538575880798</c:v>
                </c:pt>
                <c:pt idx="87">
                  <c:v>-0.2125565616700221</c:v>
                </c:pt>
                <c:pt idx="88">
                  <c:v>-0.14054083470239132</c:v>
                </c:pt>
                <c:pt idx="89">
                  <c:v>-6.9926811943510636E-2</c:v>
                </c:pt>
                <c:pt idx="90">
                  <c:v>-1.22514845490862E-16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NormEllipse!$A$31:$A$121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NormEllipse!$B$31:$B$121</c:f>
              <c:numCache>
                <c:formatCode>General</c:formatCode>
                <c:ptCount val="91"/>
                <c:pt idx="0">
                  <c:v>1.22514845490862E-16</c:v>
                </c:pt>
                <c:pt idx="1">
                  <c:v>6.9926811943510636E-2</c:v>
                </c:pt>
                <c:pt idx="2">
                  <c:v>0.14054083470239132</c:v>
                </c:pt>
                <c:pt idx="3">
                  <c:v>0.2125565616700221</c:v>
                </c:pt>
                <c:pt idx="4">
                  <c:v>0.28674538575880798</c:v>
                </c:pt>
                <c:pt idx="5">
                  <c:v>0.36397023426620256</c:v>
                </c:pt>
                <c:pt idx="6">
                  <c:v>0.44522868530853593</c:v>
                </c:pt>
                <c:pt idx="7">
                  <c:v>0.53170943166147866</c:v>
                </c:pt>
                <c:pt idx="8">
                  <c:v>0.62486935190932746</c:v>
                </c:pt>
                <c:pt idx="9">
                  <c:v>0.72654252800536101</c:v>
                </c:pt>
                <c:pt idx="10">
                  <c:v>0.83909963117728037</c:v>
                </c:pt>
                <c:pt idx="11">
                  <c:v>0.9656887748070746</c:v>
                </c:pt>
                <c:pt idx="12">
                  <c:v>1.1106125148291937</c:v>
                </c:pt>
                <c:pt idx="13">
                  <c:v>1.2799416321930788</c:v>
                </c:pt>
                <c:pt idx="14">
                  <c:v>1.4825609685127408</c:v>
                </c:pt>
                <c:pt idx="15">
                  <c:v>1.7320508075688783</c:v>
                </c:pt>
                <c:pt idx="16">
                  <c:v>2.0503038415792956</c:v>
                </c:pt>
                <c:pt idx="17">
                  <c:v>2.4750868534162955</c:v>
                </c:pt>
                <c:pt idx="18">
                  <c:v>3.077683537175254</c:v>
                </c:pt>
                <c:pt idx="19">
                  <c:v>4.0107809335358473</c:v>
                </c:pt>
                <c:pt idx="20">
                  <c:v>5.6712818196177111</c:v>
                </c:pt>
                <c:pt idx="21">
                  <c:v>9.5143644542225978</c:v>
                </c:pt>
                <c:pt idx="22">
                  <c:v>28.636253282915796</c:v>
                </c:pt>
                <c:pt idx="23">
                  <c:v>-28.636253282915515</c:v>
                </c:pt>
                <c:pt idx="24">
                  <c:v>-9.5143644542225871</c:v>
                </c:pt>
                <c:pt idx="25">
                  <c:v>-5.6712818196177066</c:v>
                </c:pt>
                <c:pt idx="26">
                  <c:v>-4.0107809335358455</c:v>
                </c:pt>
                <c:pt idx="27">
                  <c:v>-3.0776835371752527</c:v>
                </c:pt>
                <c:pt idx="28">
                  <c:v>-2.4750868534162946</c:v>
                </c:pt>
                <c:pt idx="29">
                  <c:v>-2.050303841579296</c:v>
                </c:pt>
                <c:pt idx="30">
                  <c:v>-1.7320508075688767</c:v>
                </c:pt>
                <c:pt idx="31">
                  <c:v>-1.4825609685127403</c:v>
                </c:pt>
                <c:pt idx="32">
                  <c:v>-1.2799416321930785</c:v>
                </c:pt>
                <c:pt idx="33">
                  <c:v>-1.1106125148291928</c:v>
                </c:pt>
                <c:pt idx="34">
                  <c:v>-0.96568877480707394</c:v>
                </c:pt>
                <c:pt idx="35">
                  <c:v>-0.83909963117727993</c:v>
                </c:pt>
                <c:pt idx="36">
                  <c:v>-0.7265425280053609</c:v>
                </c:pt>
                <c:pt idx="37">
                  <c:v>-0.62486935190932746</c:v>
                </c:pt>
                <c:pt idx="38">
                  <c:v>-0.53170943166147877</c:v>
                </c:pt>
                <c:pt idx="39">
                  <c:v>-0.4452286853085361</c:v>
                </c:pt>
                <c:pt idx="40">
                  <c:v>-0.36397023426620234</c:v>
                </c:pt>
                <c:pt idx="41">
                  <c:v>-0.28674538575880792</c:v>
                </c:pt>
                <c:pt idx="42">
                  <c:v>-0.2125565616700221</c:v>
                </c:pt>
                <c:pt idx="43">
                  <c:v>-0.14054083470239145</c:v>
                </c:pt>
                <c:pt idx="44">
                  <c:v>-6.9926811943510414E-2</c:v>
                </c:pt>
                <c:pt idx="45">
                  <c:v>0</c:v>
                </c:pt>
                <c:pt idx="46">
                  <c:v>6.9926811943510414E-2</c:v>
                </c:pt>
                <c:pt idx="47">
                  <c:v>0.14054083470239145</c:v>
                </c:pt>
                <c:pt idx="48">
                  <c:v>0.2125565616700221</c:v>
                </c:pt>
                <c:pt idx="49">
                  <c:v>0.28674538575880792</c:v>
                </c:pt>
                <c:pt idx="50">
                  <c:v>0.36397023426620234</c:v>
                </c:pt>
                <c:pt idx="51">
                  <c:v>0.4452286853085361</c:v>
                </c:pt>
                <c:pt idx="52">
                  <c:v>0.53170943166147877</c:v>
                </c:pt>
                <c:pt idx="53">
                  <c:v>0.62486935190932746</c:v>
                </c:pt>
                <c:pt idx="54">
                  <c:v>0.7265425280053609</c:v>
                </c:pt>
                <c:pt idx="55">
                  <c:v>0.83909963117727993</c:v>
                </c:pt>
                <c:pt idx="56">
                  <c:v>0.96568877480707394</c:v>
                </c:pt>
                <c:pt idx="57">
                  <c:v>1.1106125148291928</c:v>
                </c:pt>
                <c:pt idx="58">
                  <c:v>1.2799416321930785</c:v>
                </c:pt>
                <c:pt idx="59">
                  <c:v>1.4825609685127403</c:v>
                </c:pt>
                <c:pt idx="60">
                  <c:v>1.7320508075688767</c:v>
                </c:pt>
                <c:pt idx="61">
                  <c:v>2.050303841579296</c:v>
                </c:pt>
                <c:pt idx="62">
                  <c:v>2.4750868534162946</c:v>
                </c:pt>
                <c:pt idx="63">
                  <c:v>3.0776835371752527</c:v>
                </c:pt>
                <c:pt idx="64">
                  <c:v>4.0107809335358455</c:v>
                </c:pt>
                <c:pt idx="65">
                  <c:v>5.6712818196177066</c:v>
                </c:pt>
                <c:pt idx="66">
                  <c:v>9.5143644542225871</c:v>
                </c:pt>
                <c:pt idx="67">
                  <c:v>28.636253282915515</c:v>
                </c:pt>
                <c:pt idx="68">
                  <c:v>-28.636253282915796</c:v>
                </c:pt>
                <c:pt idx="69">
                  <c:v>-9.5143644542225978</c:v>
                </c:pt>
                <c:pt idx="70">
                  <c:v>-5.6712818196177111</c:v>
                </c:pt>
                <c:pt idx="71">
                  <c:v>-4.0107809335358473</c:v>
                </c:pt>
                <c:pt idx="72">
                  <c:v>-3.077683537175254</c:v>
                </c:pt>
                <c:pt idx="73">
                  <c:v>-2.4750868534162955</c:v>
                </c:pt>
                <c:pt idx="74">
                  <c:v>-2.0503038415792956</c:v>
                </c:pt>
                <c:pt idx="75">
                  <c:v>-1.7320508075688783</c:v>
                </c:pt>
                <c:pt idx="76">
                  <c:v>-1.4825609685127408</c:v>
                </c:pt>
                <c:pt idx="77">
                  <c:v>-1.2799416321930788</c:v>
                </c:pt>
                <c:pt idx="78">
                  <c:v>-1.1106125148291937</c:v>
                </c:pt>
                <c:pt idx="79">
                  <c:v>-0.9656887748070746</c:v>
                </c:pt>
                <c:pt idx="80">
                  <c:v>-0.83909963117728037</c:v>
                </c:pt>
                <c:pt idx="81">
                  <c:v>-0.72654252800536101</c:v>
                </c:pt>
                <c:pt idx="82">
                  <c:v>-0.62486935190932746</c:v>
                </c:pt>
                <c:pt idx="83">
                  <c:v>-0.53170943166147866</c:v>
                </c:pt>
                <c:pt idx="84">
                  <c:v>-0.44522868530853593</c:v>
                </c:pt>
                <c:pt idx="85">
                  <c:v>-0.36397023426620256</c:v>
                </c:pt>
                <c:pt idx="86">
                  <c:v>-0.28674538575880798</c:v>
                </c:pt>
                <c:pt idx="87">
                  <c:v>-0.2125565616700221</c:v>
                </c:pt>
                <c:pt idx="88">
                  <c:v>-0.14054083470239132</c:v>
                </c:pt>
                <c:pt idx="89">
                  <c:v>-6.9926811943510636E-2</c:v>
                </c:pt>
                <c:pt idx="90">
                  <c:v>-1.22514845490862E-16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573632"/>
        <c:axId val="224574208"/>
      </c:scatterChart>
      <c:valAx>
        <c:axId val="224573632"/>
        <c:scaling>
          <c:orientation val="minMax"/>
          <c:max val="180"/>
          <c:min val="-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phi</a:t>
                </a:r>
              </a:p>
            </c:rich>
          </c:tx>
          <c:layout>
            <c:manualLayout>
              <c:xMode val="edge"/>
              <c:yMode val="edge"/>
              <c:x val="0.55688733670975255"/>
              <c:y val="0.8662165320937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4574208"/>
        <c:crosses val="autoZero"/>
        <c:crossBetween val="midCat"/>
        <c:majorUnit val="30"/>
        <c:minorUnit val="15"/>
      </c:valAx>
      <c:valAx>
        <c:axId val="224574208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tan(phi)
</a:t>
                </a:r>
              </a:p>
            </c:rich>
          </c:tx>
          <c:layout>
            <c:manualLayout>
              <c:xMode val="edge"/>
              <c:yMode val="edge"/>
              <c:x val="5.5525514302528882E-2"/>
              <c:y val="0.360711933909024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4573632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42681601404332"/>
          <c:y val="7.5187969924812026E-2"/>
          <c:w val="0.72849702916662384"/>
          <c:h val="0.696741854636591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NormEllipse!$A$31:$A$121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NormEllipse!$D$31:$D$121</c:f>
              <c:numCache>
                <c:formatCode>General</c:formatCode>
                <c:ptCount val="91"/>
                <c:pt idx="0">
                  <c:v>1.5</c:v>
                </c:pt>
                <c:pt idx="1">
                  <c:v>1.4410399718288061</c:v>
                </c:pt>
                <c:pt idx="2">
                  <c:v>1.3894951303236056</c:v>
                </c:pt>
                <c:pt idx="3">
                  <c:v>1.3448496681228885</c:v>
                </c:pt>
                <c:pt idx="4">
                  <c:v>1.3065966340235744</c:v>
                </c:pt>
                <c:pt idx="5">
                  <c:v>1.2742685066313397</c:v>
                </c:pt>
                <c:pt idx="6">
                  <c:v>1.2474527314235111</c:v>
                </c:pt>
                <c:pt idx="7">
                  <c:v>1.225798471586889</c:v>
                </c:pt>
                <c:pt idx="8">
                  <c:v>1.2090185093464039</c:v>
                </c:pt>
                <c:pt idx="9">
                  <c:v>1.196888720684983</c:v>
                </c:pt>
                <c:pt idx="10">
                  <c:v>1.1892465852304051</c:v>
                </c:pt>
                <c:pt idx="11">
                  <c:v>1.1859895939534015</c:v>
                </c:pt>
                <c:pt idx="12">
                  <c:v>1.1870740461223703</c:v>
                </c:pt>
                <c:pt idx="13">
                  <c:v>1.1925144928122469</c:v>
                </c:pt>
                <c:pt idx="14">
                  <c:v>1.2023839250107204</c:v>
                </c:pt>
                <c:pt idx="15">
                  <c:v>1.2168146744288919</c:v>
                </c:pt>
                <c:pt idx="16">
                  <c:v>1.235999855595348</c:v>
                </c:pt>
                <c:pt idx="17">
                  <c:v>1.2601949875907199</c:v>
                </c:pt>
                <c:pt idx="18">
                  <c:v>1.2897191403555888</c:v>
                </c:pt>
                <c:pt idx="19">
                  <c:v>1.3249544790413457</c:v>
                </c:pt>
                <c:pt idx="20">
                  <c:v>1.3663423197899256</c:v>
                </c:pt>
                <c:pt idx="21">
                  <c:v>1.4143726005468995</c:v>
                </c:pt>
                <c:pt idx="22">
                  <c:v>1.4695617902583427</c:v>
                </c:pt>
                <c:pt idx="23">
                  <c:v>1.5324114466920582</c:v>
                </c:pt>
                <c:pt idx="24">
                  <c:v>1.6033356849715472</c:v>
                </c:pt>
                <c:pt idx="25">
                  <c:v>1.6825409070342803</c:v>
                </c:pt>
                <c:pt idx="26">
                  <c:v>1.7698365829705009</c:v>
                </c:pt>
                <c:pt idx="27">
                  <c:v>1.8643557135505802</c:v>
                </c:pt>
                <c:pt idx="28">
                  <c:v>1.9641771209983705</c:v>
                </c:pt>
                <c:pt idx="29">
                  <c:v>2.0658853497273282</c:v>
                </c:pt>
                <c:pt idx="30">
                  <c:v>2.1641962964893797</c:v>
                </c:pt>
                <c:pt idx="31">
                  <c:v>2.2519129158589344</c:v>
                </c:pt>
                <c:pt idx="32">
                  <c:v>2.3205734227948542</c:v>
                </c:pt>
                <c:pt idx="33">
                  <c:v>2.3620235405340542</c:v>
                </c:pt>
                <c:pt idx="34">
                  <c:v>2.3706254017274722</c:v>
                </c:pt>
                <c:pt idx="35">
                  <c:v>2.3451378316597191</c:v>
                </c:pt>
                <c:pt idx="36">
                  <c:v>2.289166532030869</c:v>
                </c:pt>
                <c:pt idx="37">
                  <c:v>2.209891963928873</c:v>
                </c:pt>
                <c:pt idx="38">
                  <c:v>2.1158737811154791</c:v>
                </c:pt>
                <c:pt idx="39">
                  <c:v>2.0150788669900233</c:v>
                </c:pt>
                <c:pt idx="40">
                  <c:v>1.9137768814663958</c:v>
                </c:pt>
                <c:pt idx="41">
                  <c:v>1.8162835460285216</c:v>
                </c:pt>
                <c:pt idx="42">
                  <c:v>1.7252118054207044</c:v>
                </c:pt>
                <c:pt idx="43">
                  <c:v>1.6419029881036544</c:v>
                </c:pt>
                <c:pt idx="44">
                  <c:v>1.5668446502151414</c:v>
                </c:pt>
                <c:pt idx="45">
                  <c:v>1.5</c:v>
                </c:pt>
                <c:pt idx="46">
                  <c:v>1.4410399718288063</c:v>
                </c:pt>
                <c:pt idx="47">
                  <c:v>1.3894951303236056</c:v>
                </c:pt>
                <c:pt idx="48">
                  <c:v>1.3448496681228885</c:v>
                </c:pt>
                <c:pt idx="49">
                  <c:v>1.3065966340235744</c:v>
                </c:pt>
                <c:pt idx="50">
                  <c:v>1.2742685066313395</c:v>
                </c:pt>
                <c:pt idx="51">
                  <c:v>1.2474527314235109</c:v>
                </c:pt>
                <c:pt idx="52">
                  <c:v>1.225798471586889</c:v>
                </c:pt>
                <c:pt idx="53">
                  <c:v>1.2090185093464039</c:v>
                </c:pt>
                <c:pt idx="54">
                  <c:v>1.1968887206849832</c:v>
                </c:pt>
                <c:pt idx="55">
                  <c:v>1.1892465852304051</c:v>
                </c:pt>
                <c:pt idx="56">
                  <c:v>1.1859895939534013</c:v>
                </c:pt>
                <c:pt idx="57">
                  <c:v>1.1870740461223701</c:v>
                </c:pt>
                <c:pt idx="58">
                  <c:v>1.1925144928122469</c:v>
                </c:pt>
                <c:pt idx="59">
                  <c:v>1.2023839250107204</c:v>
                </c:pt>
                <c:pt idx="60">
                  <c:v>1.2168146744288919</c:v>
                </c:pt>
                <c:pt idx="61">
                  <c:v>1.235999855595348</c:v>
                </c:pt>
                <c:pt idx="62">
                  <c:v>1.2601949875907199</c:v>
                </c:pt>
                <c:pt idx="63">
                  <c:v>1.289719140355589</c:v>
                </c:pt>
                <c:pt idx="64">
                  <c:v>1.3249544790413454</c:v>
                </c:pt>
                <c:pt idx="65">
                  <c:v>1.3663423197899254</c:v>
                </c:pt>
                <c:pt idx="66">
                  <c:v>1.4143726005468993</c:v>
                </c:pt>
                <c:pt idx="67">
                  <c:v>1.4695617902583424</c:v>
                </c:pt>
                <c:pt idx="68">
                  <c:v>1.532411446692058</c:v>
                </c:pt>
                <c:pt idx="69">
                  <c:v>1.6033356849715474</c:v>
                </c:pt>
                <c:pt idx="70">
                  <c:v>1.6825409070342803</c:v>
                </c:pt>
                <c:pt idx="71">
                  <c:v>1.7698365829705009</c:v>
                </c:pt>
                <c:pt idx="72">
                  <c:v>1.8643557135505799</c:v>
                </c:pt>
                <c:pt idx="73">
                  <c:v>1.9641771209983703</c:v>
                </c:pt>
                <c:pt idx="74">
                  <c:v>2.0658853497273286</c:v>
                </c:pt>
                <c:pt idx="75">
                  <c:v>2.1641962964893788</c:v>
                </c:pt>
                <c:pt idx="76">
                  <c:v>2.2519129158589335</c:v>
                </c:pt>
                <c:pt idx="77">
                  <c:v>2.3205734227948547</c:v>
                </c:pt>
                <c:pt idx="78">
                  <c:v>2.3620235405340542</c:v>
                </c:pt>
                <c:pt idx="79">
                  <c:v>2.3706254017274722</c:v>
                </c:pt>
                <c:pt idx="80">
                  <c:v>2.3451378316597191</c:v>
                </c:pt>
                <c:pt idx="81">
                  <c:v>2.289166532030869</c:v>
                </c:pt>
                <c:pt idx="82">
                  <c:v>2.209891963928873</c:v>
                </c:pt>
                <c:pt idx="83">
                  <c:v>2.1158737811154786</c:v>
                </c:pt>
                <c:pt idx="84">
                  <c:v>2.0150788669900237</c:v>
                </c:pt>
                <c:pt idx="85">
                  <c:v>1.9137768814663962</c:v>
                </c:pt>
                <c:pt idx="86">
                  <c:v>1.8162835460285216</c:v>
                </c:pt>
                <c:pt idx="87">
                  <c:v>1.7252118054207044</c:v>
                </c:pt>
                <c:pt idx="88">
                  <c:v>1.6419029881036542</c:v>
                </c:pt>
                <c:pt idx="89">
                  <c:v>1.5668446502151416</c:v>
                </c:pt>
                <c:pt idx="90">
                  <c:v>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59072"/>
        <c:axId val="228459648"/>
      </c:scatterChart>
      <c:valAx>
        <c:axId val="228459072"/>
        <c:scaling>
          <c:orientation val="minMax"/>
          <c:max val="180"/>
          <c:min val="-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phi</a:t>
                </a:r>
              </a:p>
            </c:rich>
          </c:tx>
          <c:layout>
            <c:manualLayout>
              <c:xMode val="edge"/>
              <c:yMode val="edge"/>
              <c:x val="0.556466362757287"/>
              <c:y val="0.8671679197994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59648"/>
        <c:crosses val="autoZero"/>
        <c:crossBetween val="midCat"/>
        <c:majorUnit val="30"/>
        <c:minorUnit val="15"/>
      </c:valAx>
      <c:valAx>
        <c:axId val="22845964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radius r
</a:t>
                </a:r>
              </a:p>
            </c:rich>
          </c:tx>
          <c:layout>
            <c:manualLayout>
              <c:xMode val="edge"/>
              <c:yMode val="edge"/>
              <c:x val="5.7928627342634806E-2"/>
              <c:y val="0.363408521303258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59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00513166935815"/>
          <c:y val="4.8154093097913325E-2"/>
          <c:w val="0.76744260213326687"/>
          <c:h val="0.7977528089887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NormEllipse!$E$31:$E$121</c:f>
              <c:numCache>
                <c:formatCode>General</c:formatCode>
                <c:ptCount val="91"/>
                <c:pt idx="0">
                  <c:v>-1.5</c:v>
                </c:pt>
                <c:pt idx="1">
                  <c:v>-1.4375296708838468</c:v>
                </c:pt>
                <c:pt idx="2">
                  <c:v>-1.3759726592313735</c:v>
                </c:pt>
                <c:pt idx="3">
                  <c:v>-1.3154614762220582</c:v>
                </c:pt>
                <c:pt idx="4">
                  <c:v>-1.2559812963288002</c:v>
                </c:pt>
                <c:pt idx="5">
                  <c:v>-1.1974207125813492</c:v>
                </c:pt>
                <c:pt idx="6">
                  <c:v>-1.1396047764158042</c:v>
                </c:pt>
                <c:pt idx="7">
                  <c:v>-1.0823158098177954</c:v>
                </c:pt>
                <c:pt idx="8">
                  <c:v>-1.0253058450690979</c:v>
                </c:pt>
                <c:pt idx="9">
                  <c:v>-0.96830331540984083</c:v>
                </c:pt>
                <c:pt idx="10">
                  <c:v>-0.91101573811397174</c:v>
                </c:pt>
                <c:pt idx="11">
                  <c:v>-0.85312951771815759</c:v>
                </c:pt>
                <c:pt idx="12">
                  <c:v>-0.79430757627472448</c:v>
                </c:pt>
                <c:pt idx="13">
                  <c:v>-0.73418523199201702</c:v>
                </c:pt>
                <c:pt idx="14">
                  <c:v>-0.67236455811329732</c:v>
                </c:pt>
                <c:pt idx="15">
                  <c:v>-0.60840733721444573</c:v>
                </c:pt>
                <c:pt idx="16">
                  <c:v>-0.54182667412846686</c:v>
                </c:pt>
                <c:pt idx="17">
                  <c:v>-0.47207735134116718</c:v>
                </c:pt>
                <c:pt idx="18">
                  <c:v>-0.39854513234052491</c:v>
                </c:pt>
                <c:pt idx="19">
                  <c:v>-0.32053549915295237</c:v>
                </c:pt>
                <c:pt idx="20">
                  <c:v>-0.23726285390072671</c:v>
                </c:pt>
                <c:pt idx="21">
                  <c:v>-0.14784219442304192</c:v>
                </c:pt>
                <c:pt idx="22">
                  <c:v>-5.1286966853242105E-2</c:v>
                </c:pt>
                <c:pt idx="23">
                  <c:v>5.3480388230704397E-2</c:v>
                </c:pt>
                <c:pt idx="24">
                  <c:v>0.16759421525226637</c:v>
                </c:pt>
                <c:pt idx="25">
                  <c:v>0.29217016235656695</c:v>
                </c:pt>
                <c:pt idx="26">
                  <c:v>0.42816222105386209</c:v>
                </c:pt>
                <c:pt idx="27">
                  <c:v>0.57611759904716076</c:v>
                </c:pt>
                <c:pt idx="28">
                  <c:v>0.73579370016267354</c:v>
                </c:pt>
                <c:pt idx="29">
                  <c:v>0.9056245298947232</c:v>
                </c:pt>
                <c:pt idx="30">
                  <c:v>1.0820981482446901</c:v>
                </c:pt>
                <c:pt idx="31">
                  <c:v>1.2592537217824331</c:v>
                </c:pt>
                <c:pt idx="32">
                  <c:v>1.4286876570793925</c:v>
                </c:pt>
                <c:pt idx="33">
                  <c:v>1.5805022439114489</c:v>
                </c:pt>
                <c:pt idx="34">
                  <c:v>1.7052852031563746</c:v>
                </c:pt>
                <c:pt idx="35">
                  <c:v>1.7964798042910171</c:v>
                </c:pt>
                <c:pt idx="36">
                  <c:v>1.8519746273673354</c:v>
                </c:pt>
                <c:pt idx="37">
                  <c:v>1.874094672721266</c:v>
                </c:pt>
                <c:pt idx="38">
                  <c:v>1.8682056618292284</c:v>
                </c:pt>
                <c:pt idx="39">
                  <c:v>1.8408661457303344</c:v>
                </c:pt>
                <c:pt idx="40">
                  <c:v>1.7983620133446403</c:v>
                </c:pt>
                <c:pt idx="41">
                  <c:v>1.7459238017602403</c:v>
                </c:pt>
                <c:pt idx="42">
                  <c:v>1.6875117882298993</c:v>
                </c:pt>
                <c:pt idx="43">
                  <c:v>1.6259241010904195</c:v>
                </c:pt>
                <c:pt idx="44">
                  <c:v>1.563027895396554</c:v>
                </c:pt>
                <c:pt idx="45">
                  <c:v>1.5</c:v>
                </c:pt>
                <c:pt idx="46">
                  <c:v>1.437529670883847</c:v>
                </c:pt>
                <c:pt idx="47">
                  <c:v>1.3759726592313735</c:v>
                </c:pt>
                <c:pt idx="48">
                  <c:v>1.3154614762220582</c:v>
                </c:pt>
                <c:pt idx="49">
                  <c:v>1.2559812963288002</c:v>
                </c:pt>
                <c:pt idx="50">
                  <c:v>1.1974207125813492</c:v>
                </c:pt>
                <c:pt idx="51">
                  <c:v>1.1396047764158037</c:v>
                </c:pt>
                <c:pt idx="52">
                  <c:v>1.0823158098177954</c:v>
                </c:pt>
                <c:pt idx="53">
                  <c:v>1.0253058450690979</c:v>
                </c:pt>
                <c:pt idx="54">
                  <c:v>0.96830331540984116</c:v>
                </c:pt>
                <c:pt idx="55">
                  <c:v>0.91101573811397185</c:v>
                </c:pt>
                <c:pt idx="56">
                  <c:v>0.8531295177181577</c:v>
                </c:pt>
                <c:pt idx="57">
                  <c:v>0.79430757627472481</c:v>
                </c:pt>
                <c:pt idx="58">
                  <c:v>0.73418523199201702</c:v>
                </c:pt>
                <c:pt idx="59">
                  <c:v>0.67236455811329743</c:v>
                </c:pt>
                <c:pt idx="60">
                  <c:v>0.60840733721444606</c:v>
                </c:pt>
                <c:pt idx="61">
                  <c:v>0.54182667412846686</c:v>
                </c:pt>
                <c:pt idx="62">
                  <c:v>0.4720773513411673</c:v>
                </c:pt>
                <c:pt idx="63">
                  <c:v>0.39854513234052513</c:v>
                </c:pt>
                <c:pt idx="64">
                  <c:v>0.32053549915295243</c:v>
                </c:pt>
                <c:pt idx="65">
                  <c:v>0.23726285390072682</c:v>
                </c:pt>
                <c:pt idx="66">
                  <c:v>0.14784219442304206</c:v>
                </c:pt>
                <c:pt idx="67">
                  <c:v>5.1286966853242605E-2</c:v>
                </c:pt>
                <c:pt idx="68">
                  <c:v>-5.3480388230703856E-2</c:v>
                </c:pt>
                <c:pt idx="69">
                  <c:v>-0.1675942152522662</c:v>
                </c:pt>
                <c:pt idx="70">
                  <c:v>-0.29217016235656679</c:v>
                </c:pt>
                <c:pt idx="71">
                  <c:v>-0.42816222105386192</c:v>
                </c:pt>
                <c:pt idx="72">
                  <c:v>-0.57611759904716053</c:v>
                </c:pt>
                <c:pt idx="73">
                  <c:v>-0.7357937001626732</c:v>
                </c:pt>
                <c:pt idx="74">
                  <c:v>-0.90562452989472353</c:v>
                </c:pt>
                <c:pt idx="75">
                  <c:v>-1.082098148244689</c:v>
                </c:pt>
                <c:pt idx="76">
                  <c:v>-1.2592537217824322</c:v>
                </c:pt>
                <c:pt idx="77">
                  <c:v>-1.4286876570793929</c:v>
                </c:pt>
                <c:pt idx="78">
                  <c:v>-1.580502243911448</c:v>
                </c:pt>
                <c:pt idx="79">
                  <c:v>-1.7052852031563741</c:v>
                </c:pt>
                <c:pt idx="80">
                  <c:v>-1.7964798042910168</c:v>
                </c:pt>
                <c:pt idx="81">
                  <c:v>-1.8519746273673352</c:v>
                </c:pt>
                <c:pt idx="82">
                  <c:v>-1.874094672721266</c:v>
                </c:pt>
                <c:pt idx="83">
                  <c:v>-1.868205661829228</c:v>
                </c:pt>
                <c:pt idx="84">
                  <c:v>-1.840866145730335</c:v>
                </c:pt>
                <c:pt idx="85">
                  <c:v>-1.7983620133446405</c:v>
                </c:pt>
                <c:pt idx="86">
                  <c:v>-1.7459238017602403</c:v>
                </c:pt>
                <c:pt idx="87">
                  <c:v>-1.6875117882298993</c:v>
                </c:pt>
                <c:pt idx="88">
                  <c:v>-1.6259241010904193</c:v>
                </c:pt>
                <c:pt idx="89">
                  <c:v>-1.5630278953965542</c:v>
                </c:pt>
                <c:pt idx="90">
                  <c:v>-1.5</c:v>
                </c:pt>
              </c:numCache>
            </c:numRef>
          </c:xVal>
          <c:yVal>
            <c:numRef>
              <c:f>NormEllipse!$F$31:$F$121</c:f>
              <c:numCache>
                <c:formatCode>General</c:formatCode>
                <c:ptCount val="91"/>
                <c:pt idx="0">
                  <c:v>-1.83772268236293E-16</c:v>
                </c:pt>
                <c:pt idx="1">
                  <c:v>-0.1005218669591115</c:v>
                </c:pt>
                <c:pt idx="2">
                  <c:v>-0.19338034605604629</c:v>
                </c:pt>
                <c:pt idx="3">
                  <c:v>-0.27960996839513225</c:v>
                </c:pt>
                <c:pt idx="4">
                  <c:v>-0.36014684132164948</c:v>
                </c:pt>
                <c:pt idx="5">
                  <c:v>-0.43582549727343683</c:v>
                </c:pt>
                <c:pt idx="6">
                  <c:v>-0.50738473637493653</c:v>
                </c:pt>
                <c:pt idx="7">
                  <c:v>-0.57547752411645303</c:v>
                </c:pt>
                <c:pt idx="8">
                  <c:v>-0.64068219891717249</c:v>
                </c:pt>
                <c:pt idx="9">
                  <c:v>-0.70351353865383826</c:v>
                </c:pt>
                <c:pt idx="10">
                  <c:v>-0.76443296984813147</c:v>
                </c:pt>
                <c:pt idx="11">
                  <c:v>-0.82385759871699804</c:v>
                </c:pt>
                <c:pt idx="12">
                  <c:v>-0.88216793483435341</c:v>
                </c:pt>
                <c:pt idx="13">
                  <c:v>-0.93971424416791649</c:v>
                </c:pt>
                <c:pt idx="14">
                  <c:v>-0.99682145047009096</c:v>
                </c:pt>
                <c:pt idx="15">
                  <c:v>-1.0537924197531114</c:v>
                </c:pt>
                <c:pt idx="16">
                  <c:v>-1.1109093114357289</c:v>
                </c:pt>
                <c:pt idx="17">
                  <c:v>-1.1684324461001085</c:v>
                </c:pt>
                <c:pt idx="18">
                  <c:v>-1.2265957926257665</c:v>
                </c:pt>
                <c:pt idx="19">
                  <c:v>-1.2855976685240571</c:v>
                </c:pt>
                <c:pt idx="20">
                  <c:v>-1.3455845097978043</c:v>
                </c:pt>
                <c:pt idx="21">
                  <c:v>-1.4066245194528564</c:v>
                </c:pt>
                <c:pt idx="22">
                  <c:v>-1.4686665729219479</c:v>
                </c:pt>
                <c:pt idx="23">
                  <c:v>-1.5314779430431049</c:v>
                </c:pt>
                <c:pt idx="24">
                  <c:v>-1.5945524443294918</c:v>
                </c:pt>
                <c:pt idx="25">
                  <c:v>-1.6569793300075519</c:v>
                </c:pt>
                <c:pt idx="26">
                  <c:v>-1.7172648726631901</c:v>
                </c:pt>
                <c:pt idx="27">
                  <c:v>-1.7731076500643799</c:v>
                </c:pt>
                <c:pt idx="28">
                  <c:v>-1.8211533140991643</c:v>
                </c:pt>
                <c:pt idx="29">
                  <c:v>-1.8568054526715951</c:v>
                </c:pt>
                <c:pt idx="30">
                  <c:v>-1.8742489715360016</c:v>
                </c:pt>
                <c:pt idx="31">
                  <c:v>-1.8669204173690368</c:v>
                </c:pt>
                <c:pt idx="32">
                  <c:v>-1.8286368116963032</c:v>
                </c:pt>
                <c:pt idx="33">
                  <c:v>-1.7553255718036762</c:v>
                </c:pt>
                <c:pt idx="34">
                  <c:v>-1.6467747785327116</c:v>
                </c:pt>
                <c:pt idx="35">
                  <c:v>-1.5074255411980246</c:v>
                </c:pt>
                <c:pt idx="36">
                  <c:v>-1.3455383275692501</c:v>
                </c:pt>
                <c:pt idx="37">
                  <c:v>-1.1710643235600606</c:v>
                </c:pt>
                <c:pt idx="38">
                  <c:v>-0.99334257067797582</c:v>
                </c:pt>
                <c:pt idx="39">
                  <c:v>-0.81960641389250888</c:v>
                </c:pt>
                <c:pt idx="40">
                  <c:v>-0.65455024329248801</c:v>
                </c:pt>
                <c:pt idx="41">
                  <c:v>-0.5006355940412246</c:v>
                </c:pt>
                <c:pt idx="42">
                  <c:v>-0.35869170348377782</c:v>
                </c:pt>
                <c:pt idx="43">
                  <c:v>-0.22850873032998301</c:v>
                </c:pt>
                <c:pt idx="44">
                  <c:v>-0.1092975577038557</c:v>
                </c:pt>
                <c:pt idx="45">
                  <c:v>0</c:v>
                </c:pt>
                <c:pt idx="46">
                  <c:v>0.10052186695911119</c:v>
                </c:pt>
                <c:pt idx="47">
                  <c:v>0.19338034605604645</c:v>
                </c:pt>
                <c:pt idx="48">
                  <c:v>0.27960996839513225</c:v>
                </c:pt>
                <c:pt idx="49">
                  <c:v>0.36014684132164942</c:v>
                </c:pt>
                <c:pt idx="50">
                  <c:v>0.43582549727343656</c:v>
                </c:pt>
                <c:pt idx="51">
                  <c:v>0.50738473637493653</c:v>
                </c:pt>
                <c:pt idx="52">
                  <c:v>0.57547752411645314</c:v>
                </c:pt>
                <c:pt idx="53">
                  <c:v>0.64068219891717249</c:v>
                </c:pt>
                <c:pt idx="54">
                  <c:v>0.70351353865383826</c:v>
                </c:pt>
                <c:pt idx="55">
                  <c:v>0.76443296984813125</c:v>
                </c:pt>
                <c:pt idx="56">
                  <c:v>0.8238575987169976</c:v>
                </c:pt>
                <c:pt idx="57">
                  <c:v>0.88216793483435285</c:v>
                </c:pt>
                <c:pt idx="58">
                  <c:v>0.93971424416791638</c:v>
                </c:pt>
                <c:pt idx="59">
                  <c:v>0.99682145047009096</c:v>
                </c:pt>
                <c:pt idx="60">
                  <c:v>1.0537924197531112</c:v>
                </c:pt>
                <c:pt idx="61">
                  <c:v>1.1109093114357289</c:v>
                </c:pt>
                <c:pt idx="62">
                  <c:v>1.1684324461001083</c:v>
                </c:pt>
                <c:pt idx="63">
                  <c:v>1.2265957926257667</c:v>
                </c:pt>
                <c:pt idx="64">
                  <c:v>1.2855976685240569</c:v>
                </c:pt>
                <c:pt idx="65">
                  <c:v>1.3455845097978041</c:v>
                </c:pt>
                <c:pt idx="66">
                  <c:v>1.4066245194528559</c:v>
                </c:pt>
                <c:pt idx="67">
                  <c:v>1.4686665729219477</c:v>
                </c:pt>
                <c:pt idx="68">
                  <c:v>1.5314779430431047</c:v>
                </c:pt>
                <c:pt idx="69">
                  <c:v>1.5945524443294923</c:v>
                </c:pt>
                <c:pt idx="70">
                  <c:v>1.6569793300075519</c:v>
                </c:pt>
                <c:pt idx="71">
                  <c:v>1.7172648726631901</c:v>
                </c:pt>
                <c:pt idx="72">
                  <c:v>1.7731076500643799</c:v>
                </c:pt>
                <c:pt idx="73">
                  <c:v>1.8211533140991643</c:v>
                </c:pt>
                <c:pt idx="74">
                  <c:v>1.8568054526715954</c:v>
                </c:pt>
                <c:pt idx="75">
                  <c:v>1.8742489715360011</c:v>
                </c:pt>
                <c:pt idx="76">
                  <c:v>1.8669204173690361</c:v>
                </c:pt>
                <c:pt idx="77">
                  <c:v>1.8286368116963039</c:v>
                </c:pt>
                <c:pt idx="78">
                  <c:v>1.7553255718036771</c:v>
                </c:pt>
                <c:pt idx="79">
                  <c:v>1.646774778532712</c:v>
                </c:pt>
                <c:pt idx="80">
                  <c:v>1.5074255411980251</c:v>
                </c:pt>
                <c:pt idx="81">
                  <c:v>1.3455383275692503</c:v>
                </c:pt>
                <c:pt idx="82">
                  <c:v>1.1710643235600606</c:v>
                </c:pt>
                <c:pt idx="83">
                  <c:v>0.99334257067797538</c:v>
                </c:pt>
                <c:pt idx="84">
                  <c:v>0.81960641389250877</c:v>
                </c:pt>
                <c:pt idx="85">
                  <c:v>0.65455024329248845</c:v>
                </c:pt>
                <c:pt idx="86">
                  <c:v>0.50063559404122471</c:v>
                </c:pt>
                <c:pt idx="87">
                  <c:v>0.35869170348377782</c:v>
                </c:pt>
                <c:pt idx="88">
                  <c:v>0.22850873032998281</c:v>
                </c:pt>
                <c:pt idx="89">
                  <c:v>0.10929755770385607</c:v>
                </c:pt>
                <c:pt idx="90">
                  <c:v>1.83772268236293E-16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61376"/>
        <c:axId val="228461952"/>
      </c:scatterChart>
      <c:valAx>
        <c:axId val="228461376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6110890441365446"/>
              <c:y val="0.90690208667736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61952"/>
        <c:crosses val="autoZero"/>
        <c:crossBetween val="midCat"/>
        <c:majorUnit val="0.5"/>
        <c:minorUnit val="0.25"/>
      </c:valAx>
      <c:valAx>
        <c:axId val="228461952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0.10687788655498182"/>
              <c:y val="0.44462279293739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61376"/>
        <c:crosses val="autoZero"/>
        <c:crossBetween val="midCat"/>
        <c:majorUnit val="0.5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2504317789293"/>
          <c:y val="7.1827725689167385E-2"/>
          <c:w val="0.72193436960276336"/>
          <c:h val="0.7087002267997848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NormalEllipse!$A$33:$A$123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NormalEllipse!$B$33:$B$123</c:f>
              <c:numCache>
                <c:formatCode>General</c:formatCode>
                <c:ptCount val="91"/>
                <c:pt idx="0">
                  <c:v>1.22514845490862E-16</c:v>
                </c:pt>
                <c:pt idx="1">
                  <c:v>6.9926811943510636E-2</c:v>
                </c:pt>
                <c:pt idx="2">
                  <c:v>0.14054083470239132</c:v>
                </c:pt>
                <c:pt idx="3">
                  <c:v>0.2125565616700221</c:v>
                </c:pt>
                <c:pt idx="4">
                  <c:v>0.28674538575880798</c:v>
                </c:pt>
                <c:pt idx="5">
                  <c:v>0.36397023426620256</c:v>
                </c:pt>
                <c:pt idx="6">
                  <c:v>0.44522868530853593</c:v>
                </c:pt>
                <c:pt idx="7">
                  <c:v>0.53170943166147866</c:v>
                </c:pt>
                <c:pt idx="8">
                  <c:v>0.62486935190932746</c:v>
                </c:pt>
                <c:pt idx="9">
                  <c:v>0.72654252800536101</c:v>
                </c:pt>
                <c:pt idx="10">
                  <c:v>0.83909963117728037</c:v>
                </c:pt>
                <c:pt idx="11">
                  <c:v>0.9656887748070746</c:v>
                </c:pt>
                <c:pt idx="12">
                  <c:v>1.1106125148291937</c:v>
                </c:pt>
                <c:pt idx="13">
                  <c:v>1.2799416321930788</c:v>
                </c:pt>
                <c:pt idx="14">
                  <c:v>1.4825609685127408</c:v>
                </c:pt>
                <c:pt idx="15">
                  <c:v>1.7320508075688783</c:v>
                </c:pt>
                <c:pt idx="16">
                  <c:v>2.0503038415792956</c:v>
                </c:pt>
                <c:pt idx="17">
                  <c:v>2.4750868534162955</c:v>
                </c:pt>
                <c:pt idx="18">
                  <c:v>3.077683537175254</c:v>
                </c:pt>
                <c:pt idx="19">
                  <c:v>4.0107809335358473</c:v>
                </c:pt>
                <c:pt idx="20">
                  <c:v>5.6712818196177111</c:v>
                </c:pt>
                <c:pt idx="21">
                  <c:v>9.5143644542225978</c:v>
                </c:pt>
                <c:pt idx="22">
                  <c:v>28.636253282915796</c:v>
                </c:pt>
                <c:pt idx="23">
                  <c:v>-28.636253282915515</c:v>
                </c:pt>
                <c:pt idx="24">
                  <c:v>-9.5143644542225871</c:v>
                </c:pt>
                <c:pt idx="25">
                  <c:v>-5.6712818196177066</c:v>
                </c:pt>
                <c:pt idx="26">
                  <c:v>-4.0107809335358455</c:v>
                </c:pt>
                <c:pt idx="27">
                  <c:v>-3.0776835371752527</c:v>
                </c:pt>
                <c:pt idx="28">
                  <c:v>-2.4750868534162946</c:v>
                </c:pt>
                <c:pt idx="29">
                  <c:v>-2.050303841579296</c:v>
                </c:pt>
                <c:pt idx="30">
                  <c:v>-1.7320508075688767</c:v>
                </c:pt>
                <c:pt idx="31">
                  <c:v>-1.4825609685127403</c:v>
                </c:pt>
                <c:pt idx="32">
                  <c:v>-1.2799416321930785</c:v>
                </c:pt>
                <c:pt idx="33">
                  <c:v>-1.1106125148291928</c:v>
                </c:pt>
                <c:pt idx="34">
                  <c:v>-0.96568877480707394</c:v>
                </c:pt>
                <c:pt idx="35">
                  <c:v>-0.83909963117727993</c:v>
                </c:pt>
                <c:pt idx="36">
                  <c:v>-0.7265425280053609</c:v>
                </c:pt>
                <c:pt idx="37">
                  <c:v>-0.62486935190932746</c:v>
                </c:pt>
                <c:pt idx="38">
                  <c:v>-0.53170943166147877</c:v>
                </c:pt>
                <c:pt idx="39">
                  <c:v>-0.4452286853085361</c:v>
                </c:pt>
                <c:pt idx="40">
                  <c:v>-0.36397023426620234</c:v>
                </c:pt>
                <c:pt idx="41">
                  <c:v>-0.28674538575880792</c:v>
                </c:pt>
                <c:pt idx="42">
                  <c:v>-0.2125565616700221</c:v>
                </c:pt>
                <c:pt idx="43">
                  <c:v>-0.14054083470239145</c:v>
                </c:pt>
                <c:pt idx="44">
                  <c:v>-6.9926811943510414E-2</c:v>
                </c:pt>
                <c:pt idx="45">
                  <c:v>0</c:v>
                </c:pt>
                <c:pt idx="46">
                  <c:v>6.9926811943510414E-2</c:v>
                </c:pt>
                <c:pt idx="47">
                  <c:v>0.14054083470239145</c:v>
                </c:pt>
                <c:pt idx="48">
                  <c:v>0.2125565616700221</c:v>
                </c:pt>
                <c:pt idx="49">
                  <c:v>0.28674538575880792</c:v>
                </c:pt>
                <c:pt idx="50">
                  <c:v>0.36397023426620234</c:v>
                </c:pt>
                <c:pt idx="51">
                  <c:v>0.4452286853085361</c:v>
                </c:pt>
                <c:pt idx="52">
                  <c:v>0.53170943166147877</c:v>
                </c:pt>
                <c:pt idx="53">
                  <c:v>0.62486935190932746</c:v>
                </c:pt>
                <c:pt idx="54">
                  <c:v>0.7265425280053609</c:v>
                </c:pt>
                <c:pt idx="55">
                  <c:v>0.83909963117727993</c:v>
                </c:pt>
                <c:pt idx="56">
                  <c:v>0.96568877480707394</c:v>
                </c:pt>
                <c:pt idx="57">
                  <c:v>1.1106125148291928</c:v>
                </c:pt>
                <c:pt idx="58">
                  <c:v>1.2799416321930785</c:v>
                </c:pt>
                <c:pt idx="59">
                  <c:v>1.4825609685127403</c:v>
                </c:pt>
                <c:pt idx="60">
                  <c:v>1.7320508075688767</c:v>
                </c:pt>
                <c:pt idx="61">
                  <c:v>2.050303841579296</c:v>
                </c:pt>
                <c:pt idx="62">
                  <c:v>2.4750868534162946</c:v>
                </c:pt>
                <c:pt idx="63">
                  <c:v>3.0776835371752527</c:v>
                </c:pt>
                <c:pt idx="64">
                  <c:v>4.0107809335358455</c:v>
                </c:pt>
                <c:pt idx="65">
                  <c:v>5.6712818196177066</c:v>
                </c:pt>
                <c:pt idx="66">
                  <c:v>9.5143644542225871</c:v>
                </c:pt>
                <c:pt idx="67">
                  <c:v>28.636253282915515</c:v>
                </c:pt>
                <c:pt idx="68">
                  <c:v>-28.636253282915796</c:v>
                </c:pt>
                <c:pt idx="69">
                  <c:v>-9.5143644542225978</c:v>
                </c:pt>
                <c:pt idx="70">
                  <c:v>-5.6712818196177111</c:v>
                </c:pt>
                <c:pt idx="71">
                  <c:v>-4.0107809335358473</c:v>
                </c:pt>
                <c:pt idx="72">
                  <c:v>-3.077683537175254</c:v>
                </c:pt>
                <c:pt idx="73">
                  <c:v>-2.4750868534162955</c:v>
                </c:pt>
                <c:pt idx="74">
                  <c:v>-2.0503038415792956</c:v>
                </c:pt>
                <c:pt idx="75">
                  <c:v>-1.7320508075688783</c:v>
                </c:pt>
                <c:pt idx="76">
                  <c:v>-1.4825609685127408</c:v>
                </c:pt>
                <c:pt idx="77">
                  <c:v>-1.2799416321930788</c:v>
                </c:pt>
                <c:pt idx="78">
                  <c:v>-1.1106125148291937</c:v>
                </c:pt>
                <c:pt idx="79">
                  <c:v>-0.9656887748070746</c:v>
                </c:pt>
                <c:pt idx="80">
                  <c:v>-0.83909963117728037</c:v>
                </c:pt>
                <c:pt idx="81">
                  <c:v>-0.72654252800536101</c:v>
                </c:pt>
                <c:pt idx="82">
                  <c:v>-0.62486935190932746</c:v>
                </c:pt>
                <c:pt idx="83">
                  <c:v>-0.53170943166147866</c:v>
                </c:pt>
                <c:pt idx="84">
                  <c:v>-0.44522868530853593</c:v>
                </c:pt>
                <c:pt idx="85">
                  <c:v>-0.36397023426620256</c:v>
                </c:pt>
                <c:pt idx="86">
                  <c:v>-0.28674538575880798</c:v>
                </c:pt>
                <c:pt idx="87">
                  <c:v>-0.2125565616700221</c:v>
                </c:pt>
                <c:pt idx="88">
                  <c:v>-0.14054083470239132</c:v>
                </c:pt>
                <c:pt idx="89">
                  <c:v>-6.9926811943510636E-2</c:v>
                </c:pt>
                <c:pt idx="90">
                  <c:v>-1.22514845490862E-16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NormalEllipse!$A$33:$A$123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NormalEllipse!$B$33:$B$123</c:f>
              <c:numCache>
                <c:formatCode>General</c:formatCode>
                <c:ptCount val="91"/>
                <c:pt idx="0">
                  <c:v>1.22514845490862E-16</c:v>
                </c:pt>
                <c:pt idx="1">
                  <c:v>6.9926811943510636E-2</c:v>
                </c:pt>
                <c:pt idx="2">
                  <c:v>0.14054083470239132</c:v>
                </c:pt>
                <c:pt idx="3">
                  <c:v>0.2125565616700221</c:v>
                </c:pt>
                <c:pt idx="4">
                  <c:v>0.28674538575880798</c:v>
                </c:pt>
                <c:pt idx="5">
                  <c:v>0.36397023426620256</c:v>
                </c:pt>
                <c:pt idx="6">
                  <c:v>0.44522868530853593</c:v>
                </c:pt>
                <c:pt idx="7">
                  <c:v>0.53170943166147866</c:v>
                </c:pt>
                <c:pt idx="8">
                  <c:v>0.62486935190932746</c:v>
                </c:pt>
                <c:pt idx="9">
                  <c:v>0.72654252800536101</c:v>
                </c:pt>
                <c:pt idx="10">
                  <c:v>0.83909963117728037</c:v>
                </c:pt>
                <c:pt idx="11">
                  <c:v>0.9656887748070746</c:v>
                </c:pt>
                <c:pt idx="12">
                  <c:v>1.1106125148291937</c:v>
                </c:pt>
                <c:pt idx="13">
                  <c:v>1.2799416321930788</c:v>
                </c:pt>
                <c:pt idx="14">
                  <c:v>1.4825609685127408</c:v>
                </c:pt>
                <c:pt idx="15">
                  <c:v>1.7320508075688783</c:v>
                </c:pt>
                <c:pt idx="16">
                  <c:v>2.0503038415792956</c:v>
                </c:pt>
                <c:pt idx="17">
                  <c:v>2.4750868534162955</c:v>
                </c:pt>
                <c:pt idx="18">
                  <c:v>3.077683537175254</c:v>
                </c:pt>
                <c:pt idx="19">
                  <c:v>4.0107809335358473</c:v>
                </c:pt>
                <c:pt idx="20">
                  <c:v>5.6712818196177111</c:v>
                </c:pt>
                <c:pt idx="21">
                  <c:v>9.5143644542225978</c:v>
                </c:pt>
                <c:pt idx="22">
                  <c:v>28.636253282915796</c:v>
                </c:pt>
                <c:pt idx="23">
                  <c:v>-28.636253282915515</c:v>
                </c:pt>
                <c:pt idx="24">
                  <c:v>-9.5143644542225871</c:v>
                </c:pt>
                <c:pt idx="25">
                  <c:v>-5.6712818196177066</c:v>
                </c:pt>
                <c:pt idx="26">
                  <c:v>-4.0107809335358455</c:v>
                </c:pt>
                <c:pt idx="27">
                  <c:v>-3.0776835371752527</c:v>
                </c:pt>
                <c:pt idx="28">
                  <c:v>-2.4750868534162946</c:v>
                </c:pt>
                <c:pt idx="29">
                  <c:v>-2.050303841579296</c:v>
                </c:pt>
                <c:pt idx="30">
                  <c:v>-1.7320508075688767</c:v>
                </c:pt>
                <c:pt idx="31">
                  <c:v>-1.4825609685127403</c:v>
                </c:pt>
                <c:pt idx="32">
                  <c:v>-1.2799416321930785</c:v>
                </c:pt>
                <c:pt idx="33">
                  <c:v>-1.1106125148291928</c:v>
                </c:pt>
                <c:pt idx="34">
                  <c:v>-0.96568877480707394</c:v>
                </c:pt>
                <c:pt idx="35">
                  <c:v>-0.83909963117727993</c:v>
                </c:pt>
                <c:pt idx="36">
                  <c:v>-0.7265425280053609</c:v>
                </c:pt>
                <c:pt idx="37">
                  <c:v>-0.62486935190932746</c:v>
                </c:pt>
                <c:pt idx="38">
                  <c:v>-0.53170943166147877</c:v>
                </c:pt>
                <c:pt idx="39">
                  <c:v>-0.4452286853085361</c:v>
                </c:pt>
                <c:pt idx="40">
                  <c:v>-0.36397023426620234</c:v>
                </c:pt>
                <c:pt idx="41">
                  <c:v>-0.28674538575880792</c:v>
                </c:pt>
                <c:pt idx="42">
                  <c:v>-0.2125565616700221</c:v>
                </c:pt>
                <c:pt idx="43">
                  <c:v>-0.14054083470239145</c:v>
                </c:pt>
                <c:pt idx="44">
                  <c:v>-6.9926811943510414E-2</c:v>
                </c:pt>
                <c:pt idx="45">
                  <c:v>0</c:v>
                </c:pt>
                <c:pt idx="46">
                  <c:v>6.9926811943510414E-2</c:v>
                </c:pt>
                <c:pt idx="47">
                  <c:v>0.14054083470239145</c:v>
                </c:pt>
                <c:pt idx="48">
                  <c:v>0.2125565616700221</c:v>
                </c:pt>
                <c:pt idx="49">
                  <c:v>0.28674538575880792</c:v>
                </c:pt>
                <c:pt idx="50">
                  <c:v>0.36397023426620234</c:v>
                </c:pt>
                <c:pt idx="51">
                  <c:v>0.4452286853085361</c:v>
                </c:pt>
                <c:pt idx="52">
                  <c:v>0.53170943166147877</c:v>
                </c:pt>
                <c:pt idx="53">
                  <c:v>0.62486935190932746</c:v>
                </c:pt>
                <c:pt idx="54">
                  <c:v>0.7265425280053609</c:v>
                </c:pt>
                <c:pt idx="55">
                  <c:v>0.83909963117727993</c:v>
                </c:pt>
                <c:pt idx="56">
                  <c:v>0.96568877480707394</c:v>
                </c:pt>
                <c:pt idx="57">
                  <c:v>1.1106125148291928</c:v>
                </c:pt>
                <c:pt idx="58">
                  <c:v>1.2799416321930785</c:v>
                </c:pt>
                <c:pt idx="59">
                  <c:v>1.4825609685127403</c:v>
                </c:pt>
                <c:pt idx="60">
                  <c:v>1.7320508075688767</c:v>
                </c:pt>
                <c:pt idx="61">
                  <c:v>2.050303841579296</c:v>
                </c:pt>
                <c:pt idx="62">
                  <c:v>2.4750868534162946</c:v>
                </c:pt>
                <c:pt idx="63">
                  <c:v>3.0776835371752527</c:v>
                </c:pt>
                <c:pt idx="64">
                  <c:v>4.0107809335358455</c:v>
                </c:pt>
                <c:pt idx="65">
                  <c:v>5.6712818196177066</c:v>
                </c:pt>
                <c:pt idx="66">
                  <c:v>9.5143644542225871</c:v>
                </c:pt>
                <c:pt idx="67">
                  <c:v>28.636253282915515</c:v>
                </c:pt>
                <c:pt idx="68">
                  <c:v>-28.636253282915796</c:v>
                </c:pt>
                <c:pt idx="69">
                  <c:v>-9.5143644542225978</c:v>
                </c:pt>
                <c:pt idx="70">
                  <c:v>-5.6712818196177111</c:v>
                </c:pt>
                <c:pt idx="71">
                  <c:v>-4.0107809335358473</c:v>
                </c:pt>
                <c:pt idx="72">
                  <c:v>-3.077683537175254</c:v>
                </c:pt>
                <c:pt idx="73">
                  <c:v>-2.4750868534162955</c:v>
                </c:pt>
                <c:pt idx="74">
                  <c:v>-2.0503038415792956</c:v>
                </c:pt>
                <c:pt idx="75">
                  <c:v>-1.7320508075688783</c:v>
                </c:pt>
                <c:pt idx="76">
                  <c:v>-1.4825609685127408</c:v>
                </c:pt>
                <c:pt idx="77">
                  <c:v>-1.2799416321930788</c:v>
                </c:pt>
                <c:pt idx="78">
                  <c:v>-1.1106125148291937</c:v>
                </c:pt>
                <c:pt idx="79">
                  <c:v>-0.9656887748070746</c:v>
                </c:pt>
                <c:pt idx="80">
                  <c:v>-0.83909963117728037</c:v>
                </c:pt>
                <c:pt idx="81">
                  <c:v>-0.72654252800536101</c:v>
                </c:pt>
                <c:pt idx="82">
                  <c:v>-0.62486935190932746</c:v>
                </c:pt>
                <c:pt idx="83">
                  <c:v>-0.53170943166147866</c:v>
                </c:pt>
                <c:pt idx="84">
                  <c:v>-0.44522868530853593</c:v>
                </c:pt>
                <c:pt idx="85">
                  <c:v>-0.36397023426620256</c:v>
                </c:pt>
                <c:pt idx="86">
                  <c:v>-0.28674538575880798</c:v>
                </c:pt>
                <c:pt idx="87">
                  <c:v>-0.2125565616700221</c:v>
                </c:pt>
                <c:pt idx="88">
                  <c:v>-0.14054083470239132</c:v>
                </c:pt>
                <c:pt idx="89">
                  <c:v>-6.9926811943510636E-2</c:v>
                </c:pt>
                <c:pt idx="90">
                  <c:v>-1.22514845490862E-16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63680"/>
        <c:axId val="228464256"/>
      </c:scatterChart>
      <c:valAx>
        <c:axId val="228463680"/>
        <c:scaling>
          <c:orientation val="minMax"/>
          <c:max val="180"/>
          <c:min val="-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phi</a:t>
                </a:r>
              </a:p>
            </c:rich>
          </c:tx>
          <c:layout>
            <c:manualLayout>
              <c:xMode val="edge"/>
              <c:yMode val="edge"/>
              <c:x val="0.55958551108321164"/>
              <c:y val="0.871509658415000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64256"/>
        <c:crosses val="autoZero"/>
        <c:crossBetween val="midCat"/>
        <c:majorUnit val="30"/>
        <c:minorUnit val="15"/>
      </c:valAx>
      <c:valAx>
        <c:axId val="228464256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tan(phi)
</a:t>
                </a:r>
              </a:p>
            </c:rich>
          </c:tx>
          <c:layout>
            <c:manualLayout>
              <c:xMode val="edge"/>
              <c:yMode val="edge"/>
              <c:x val="5.6994773400292034E-2"/>
              <c:y val="0.371109978159204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63680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91418563922943"/>
          <c:y val="7.0921985815602842E-2"/>
          <c:w val="0.72854640980735552"/>
          <c:h val="0.7115839243498818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NormalEllipse!$A$33:$A$123</c:f>
              <c:numCache>
                <c:formatCode>General</c:formatCode>
                <c:ptCount val="91"/>
                <c:pt idx="0">
                  <c:v>-180</c:v>
                </c:pt>
                <c:pt idx="1">
                  <c:v>-176</c:v>
                </c:pt>
                <c:pt idx="2">
                  <c:v>-172</c:v>
                </c:pt>
                <c:pt idx="3">
                  <c:v>-168</c:v>
                </c:pt>
                <c:pt idx="4">
                  <c:v>-164</c:v>
                </c:pt>
                <c:pt idx="5">
                  <c:v>-160</c:v>
                </c:pt>
                <c:pt idx="6">
                  <c:v>-156</c:v>
                </c:pt>
                <c:pt idx="7">
                  <c:v>-152</c:v>
                </c:pt>
                <c:pt idx="8">
                  <c:v>-148</c:v>
                </c:pt>
                <c:pt idx="9">
                  <c:v>-144</c:v>
                </c:pt>
                <c:pt idx="10">
                  <c:v>-140</c:v>
                </c:pt>
                <c:pt idx="11">
                  <c:v>-136</c:v>
                </c:pt>
                <c:pt idx="12">
                  <c:v>-132</c:v>
                </c:pt>
                <c:pt idx="13">
                  <c:v>-128</c:v>
                </c:pt>
                <c:pt idx="14">
                  <c:v>-124</c:v>
                </c:pt>
                <c:pt idx="15">
                  <c:v>-120</c:v>
                </c:pt>
                <c:pt idx="16">
                  <c:v>-116</c:v>
                </c:pt>
                <c:pt idx="17">
                  <c:v>-112</c:v>
                </c:pt>
                <c:pt idx="18">
                  <c:v>-108</c:v>
                </c:pt>
                <c:pt idx="19">
                  <c:v>-104</c:v>
                </c:pt>
                <c:pt idx="20">
                  <c:v>-100</c:v>
                </c:pt>
                <c:pt idx="21">
                  <c:v>-96</c:v>
                </c:pt>
                <c:pt idx="22">
                  <c:v>-92</c:v>
                </c:pt>
                <c:pt idx="23">
                  <c:v>-88</c:v>
                </c:pt>
                <c:pt idx="24">
                  <c:v>-84</c:v>
                </c:pt>
                <c:pt idx="25">
                  <c:v>-80</c:v>
                </c:pt>
                <c:pt idx="26">
                  <c:v>-76</c:v>
                </c:pt>
                <c:pt idx="27">
                  <c:v>-72</c:v>
                </c:pt>
                <c:pt idx="28">
                  <c:v>-68</c:v>
                </c:pt>
                <c:pt idx="29">
                  <c:v>-64</c:v>
                </c:pt>
                <c:pt idx="30">
                  <c:v>-60</c:v>
                </c:pt>
                <c:pt idx="31">
                  <c:v>-56</c:v>
                </c:pt>
                <c:pt idx="32">
                  <c:v>-52</c:v>
                </c:pt>
                <c:pt idx="33">
                  <c:v>-48</c:v>
                </c:pt>
                <c:pt idx="34">
                  <c:v>-44</c:v>
                </c:pt>
                <c:pt idx="35">
                  <c:v>-40</c:v>
                </c:pt>
                <c:pt idx="36">
                  <c:v>-36</c:v>
                </c:pt>
                <c:pt idx="37">
                  <c:v>-32</c:v>
                </c:pt>
                <c:pt idx="38">
                  <c:v>-28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-8</c:v>
                </c:pt>
                <c:pt idx="44">
                  <c:v>-4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120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136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152</c:v>
                </c:pt>
                <c:pt idx="84">
                  <c:v>156</c:v>
                </c:pt>
                <c:pt idx="85">
                  <c:v>160</c:v>
                </c:pt>
                <c:pt idx="86">
                  <c:v>164</c:v>
                </c:pt>
                <c:pt idx="87">
                  <c:v>168</c:v>
                </c:pt>
                <c:pt idx="88">
                  <c:v>172</c:v>
                </c:pt>
                <c:pt idx="89">
                  <c:v>176</c:v>
                </c:pt>
                <c:pt idx="90">
                  <c:v>180</c:v>
                </c:pt>
              </c:numCache>
            </c:numRef>
          </c:xVal>
          <c:yVal>
            <c:numRef>
              <c:f>NormalEllipse!$D$33:$D$123</c:f>
              <c:numCache>
                <c:formatCode>General</c:formatCode>
                <c:ptCount val="91"/>
                <c:pt idx="0">
                  <c:v>2.1198109374024336</c:v>
                </c:pt>
                <c:pt idx="1">
                  <c:v>2.0496946237835378</c:v>
                </c:pt>
                <c:pt idx="2">
                  <c:v>1.9872870352541496</c:v>
                </c:pt>
                <c:pt idx="3">
                  <c:v>1.9324036152847706</c:v>
                </c:pt>
                <c:pt idx="4">
                  <c:v>1.8847718876852404</c:v>
                </c:pt>
                <c:pt idx="5">
                  <c:v>1.8440852555580085</c:v>
                </c:pt>
                <c:pt idx="6">
                  <c:v>1.8100382725926409</c:v>
                </c:pt>
                <c:pt idx="7">
                  <c:v>1.7823490901124635</c:v>
                </c:pt>
                <c:pt idx="8">
                  <c:v>1.7607733083866293</c:v>
                </c:pt>
                <c:pt idx="9">
                  <c:v>1.7451122336093652</c:v>
                </c:pt>
                <c:pt idx="10">
                  <c:v>1.7352176015698271</c:v>
                </c:pt>
                <c:pt idx="11">
                  <c:v>1.7309941373345856</c:v>
                </c:pt>
                <c:pt idx="12">
                  <c:v>1.732400817484733</c:v>
                </c:pt>
                <c:pt idx="13">
                  <c:v>1.7394513284436777</c:v>
                </c:pt>
                <c:pt idx="14">
                  <c:v>1.7522139190790131</c:v>
                </c:pt>
                <c:pt idx="15">
                  <c:v>1.7708105823926585</c:v>
                </c:pt>
                <c:pt idx="16">
                  <c:v>1.7954152271724879</c:v>
                </c:pt>
                <c:pt idx="17">
                  <c:v>1.8262501723523323</c:v>
                </c:pt>
                <c:pt idx="18">
                  <c:v>1.8635798659280529</c:v>
                </c:pt>
                <c:pt idx="19">
                  <c:v>1.9077001407456717</c:v>
                </c:pt>
                <c:pt idx="20">
                  <c:v>1.9589205103510656</c:v>
                </c:pt>
                <c:pt idx="21">
                  <c:v>2.017535926138827</c:v>
                </c:pt>
                <c:pt idx="22">
                  <c:v>2.0837830527515924</c:v>
                </c:pt>
                <c:pt idx="23">
                  <c:v>2.1577745881693242</c:v>
                </c:pt>
                <c:pt idx="24">
                  <c:v>2.2394038633367295</c:v>
                </c:pt>
                <c:pt idx="25">
                  <c:v>2.3282118830476937</c:v>
                </c:pt>
                <c:pt idx="26">
                  <c:v>2.4232120772566139</c:v>
                </c:pt>
                <c:pt idx="27">
                  <c:v>2.5226776248412253</c:v>
                </c:pt>
                <c:pt idx="28">
                  <c:v>2.6239166306328459</c:v>
                </c:pt>
                <c:pt idx="29">
                  <c:v>2.7230946894169143</c:v>
                </c:pt>
                <c:pt idx="30">
                  <c:v>2.815207842952983</c:v>
                </c:pt>
                <c:pt idx="31">
                  <c:v>2.8943395294317069</c:v>
                </c:pt>
                <c:pt idx="32">
                  <c:v>2.9543086687846252</c:v>
                </c:pt>
                <c:pt idx="33">
                  <c:v>2.9896876507719496</c:v>
                </c:pt>
                <c:pt idx="34">
                  <c:v>2.9969526850166797</c:v>
                </c:pt>
                <c:pt idx="35">
                  <c:v>2.9753494500095039</c:v>
                </c:pt>
                <c:pt idx="36">
                  <c:v>2.9270900388385672</c:v>
                </c:pt>
                <c:pt idx="37">
                  <c:v>2.8567869353234192</c:v>
                </c:pt>
                <c:pt idx="38">
                  <c:v>2.7703883125259501</c:v>
                </c:pt>
                <c:pt idx="39">
                  <c:v>2.6740499024933944</c:v>
                </c:pt>
                <c:pt idx="40">
                  <c:v>2.5732869559662528</c:v>
                </c:pt>
                <c:pt idx="41">
                  <c:v>2.4725297918645479</c:v>
                </c:pt>
                <c:pt idx="42">
                  <c:v>2.375025858472728</c:v>
                </c:pt>
                <c:pt idx="43">
                  <c:v>2.2829574833593296</c:v>
                </c:pt>
                <c:pt idx="44">
                  <c:v>2.1976530936964256</c:v>
                </c:pt>
                <c:pt idx="45">
                  <c:v>2.1198109374024341</c:v>
                </c:pt>
                <c:pt idx="46">
                  <c:v>2.0496946237835378</c:v>
                </c:pt>
                <c:pt idx="47">
                  <c:v>1.9872870352541492</c:v>
                </c:pt>
                <c:pt idx="48">
                  <c:v>1.9324036152847706</c:v>
                </c:pt>
                <c:pt idx="49">
                  <c:v>1.8847718876852404</c:v>
                </c:pt>
                <c:pt idx="50">
                  <c:v>1.8440852555580085</c:v>
                </c:pt>
                <c:pt idx="51">
                  <c:v>1.8100382725926405</c:v>
                </c:pt>
                <c:pt idx="52">
                  <c:v>1.7823490901124635</c:v>
                </c:pt>
                <c:pt idx="53">
                  <c:v>1.7607733083866293</c:v>
                </c:pt>
                <c:pt idx="54">
                  <c:v>1.7451122336093654</c:v>
                </c:pt>
                <c:pt idx="55">
                  <c:v>1.7352176015698271</c:v>
                </c:pt>
                <c:pt idx="56">
                  <c:v>1.7309941373345854</c:v>
                </c:pt>
                <c:pt idx="57">
                  <c:v>1.7324008174847332</c:v>
                </c:pt>
                <c:pt idx="58">
                  <c:v>1.7394513284436779</c:v>
                </c:pt>
                <c:pt idx="59">
                  <c:v>1.7522139190790136</c:v>
                </c:pt>
                <c:pt idx="60">
                  <c:v>1.7708105823926583</c:v>
                </c:pt>
                <c:pt idx="61">
                  <c:v>1.7954152271724877</c:v>
                </c:pt>
                <c:pt idx="62">
                  <c:v>1.8262501723523323</c:v>
                </c:pt>
                <c:pt idx="63">
                  <c:v>1.8635798659280529</c:v>
                </c:pt>
                <c:pt idx="64">
                  <c:v>1.9077001407456713</c:v>
                </c:pt>
                <c:pt idx="65">
                  <c:v>1.9589205103510654</c:v>
                </c:pt>
                <c:pt idx="66">
                  <c:v>2.0175359261388266</c:v>
                </c:pt>
                <c:pt idx="67">
                  <c:v>2.0837830527515928</c:v>
                </c:pt>
                <c:pt idx="68">
                  <c:v>2.1577745881693233</c:v>
                </c:pt>
                <c:pt idx="69">
                  <c:v>2.2394038633367295</c:v>
                </c:pt>
                <c:pt idx="70">
                  <c:v>2.3282118830476937</c:v>
                </c:pt>
                <c:pt idx="71">
                  <c:v>2.4232120772566139</c:v>
                </c:pt>
                <c:pt idx="72">
                  <c:v>2.5226776248412248</c:v>
                </c:pt>
                <c:pt idx="73">
                  <c:v>2.6239166306328459</c:v>
                </c:pt>
                <c:pt idx="74">
                  <c:v>2.7230946894169148</c:v>
                </c:pt>
                <c:pt idx="75">
                  <c:v>2.8152078429529821</c:v>
                </c:pt>
                <c:pt idx="76">
                  <c:v>2.8943395294317065</c:v>
                </c:pt>
                <c:pt idx="77">
                  <c:v>2.9543086687846252</c:v>
                </c:pt>
                <c:pt idx="78">
                  <c:v>2.9896876507719496</c:v>
                </c:pt>
                <c:pt idx="79">
                  <c:v>2.9969526850166797</c:v>
                </c:pt>
                <c:pt idx="80">
                  <c:v>2.9753494500095035</c:v>
                </c:pt>
                <c:pt idx="81">
                  <c:v>2.9270900388385672</c:v>
                </c:pt>
                <c:pt idx="82">
                  <c:v>2.8567869353234192</c:v>
                </c:pt>
                <c:pt idx="83">
                  <c:v>2.7703883125259501</c:v>
                </c:pt>
                <c:pt idx="84">
                  <c:v>2.6740499024933944</c:v>
                </c:pt>
                <c:pt idx="85">
                  <c:v>2.5732869559662532</c:v>
                </c:pt>
                <c:pt idx="86">
                  <c:v>2.4725297918645479</c:v>
                </c:pt>
                <c:pt idx="87">
                  <c:v>2.375025858472728</c:v>
                </c:pt>
                <c:pt idx="88">
                  <c:v>2.2829574833593296</c:v>
                </c:pt>
                <c:pt idx="89">
                  <c:v>2.197653093696426</c:v>
                </c:pt>
                <c:pt idx="90">
                  <c:v>2.1198109374024341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65984"/>
        <c:axId val="230891520"/>
      </c:scatterChart>
      <c:valAx>
        <c:axId val="228465984"/>
        <c:scaling>
          <c:orientation val="minMax"/>
          <c:max val="180"/>
          <c:min val="-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phi</a:t>
                </a:r>
              </a:p>
            </c:rich>
          </c:tx>
          <c:layout>
            <c:manualLayout>
              <c:xMode val="edge"/>
              <c:yMode val="edge"/>
              <c:x val="0.5569176882661997"/>
              <c:y val="0.872340425531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91520"/>
        <c:crosses val="autoZero"/>
        <c:crossBetween val="midCat"/>
        <c:majorUnit val="30"/>
        <c:minorUnit val="15"/>
      </c:valAx>
      <c:valAx>
        <c:axId val="23089152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radius r
</a:t>
                </a:r>
              </a:p>
            </c:rich>
          </c:tx>
          <c:layout>
            <c:manualLayout>
              <c:xMode val="edge"/>
              <c:yMode val="edge"/>
              <c:x val="5.7793345008756568E-2"/>
              <c:y val="0.371158392434988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8465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59854317096264"/>
          <c:y val="4.9069373942470386E-2"/>
          <c:w val="0.76200386592090896"/>
          <c:h val="0.78849407783417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NormalEllipse!$E$33:$E$123</c:f>
              <c:numCache>
                <c:formatCode>General</c:formatCode>
                <c:ptCount val="91"/>
                <c:pt idx="0">
                  <c:v>-2.1198109374024336</c:v>
                </c:pt>
                <c:pt idx="1">
                  <c:v>-2.0447016706972927</c:v>
                </c:pt>
                <c:pt idx="2">
                  <c:v>-1.9679468944362879</c:v>
                </c:pt>
                <c:pt idx="3">
                  <c:v>-1.8901759599401304</c:v>
                </c:pt>
                <c:pt idx="4">
                  <c:v>-1.8117590212131809</c:v>
                </c:pt>
                <c:pt idx="5">
                  <c:v>-1.7328733067479565</c:v>
                </c:pt>
                <c:pt idx="6">
                  <c:v>-1.6535522420862672</c:v>
                </c:pt>
                <c:pt idx="7">
                  <c:v>-1.5737208387490984</c:v>
                </c:pt>
                <c:pt idx="8">
                  <c:v>-1.4932204519403325</c:v>
                </c:pt>
                <c:pt idx="9">
                  <c:v>-1.4118254540815995</c:v>
                </c:pt>
                <c:pt idx="10">
                  <c:v>-1.3292538012848067</c:v>
                </c:pt>
                <c:pt idx="11">
                  <c:v>-1.2451729771376363</c:v>
                </c:pt>
                <c:pt idx="12">
                  <c:v>-1.1592024094601405</c:v>
                </c:pt>
                <c:pt idx="13">
                  <c:v>-1.0709131711268107</c:v>
                </c:pt>
                <c:pt idx="14">
                  <c:v>-0.97982558891164928</c:v>
                </c:pt>
                <c:pt idx="15">
                  <c:v>-0.88540529119632883</c:v>
                </c:pt>
                <c:pt idx="16">
                  <c:v>-0.7870582320981756</c:v>
                </c:pt>
                <c:pt idx="17">
                  <c:v>-0.68412535579012945</c:v>
                </c:pt>
                <c:pt idx="18">
                  <c:v>-0.5758778489467542</c:v>
                </c:pt>
                <c:pt idx="19">
                  <c:v>-0.46151443428494554</c:v>
                </c:pt>
                <c:pt idx="20">
                  <c:v>-0.3401629768168356</c:v>
                </c:pt>
                <c:pt idx="21">
                  <c:v>-0.21088992994657332</c:v>
                </c:pt>
                <c:pt idx="22">
                  <c:v>-7.2722979778231112E-2</c:v>
                </c:pt>
                <c:pt idx="23">
                  <c:v>7.5305247124555955E-2</c:v>
                </c:pt>
                <c:pt idx="24">
                  <c:v>0.23408144447023457</c:v>
                </c:pt>
                <c:pt idx="25">
                  <c:v>0.40428975071372453</c:v>
                </c:pt>
                <c:pt idx="26">
                  <c:v>0.58622805916992837</c:v>
                </c:pt>
                <c:pt idx="27">
                  <c:v>0.77955025740536665</c:v>
                </c:pt>
                <c:pt idx="28">
                  <c:v>0.98293647040872867</c:v>
                </c:pt>
                <c:pt idx="29">
                  <c:v>1.1937261418149394</c:v>
                </c:pt>
                <c:pt idx="30">
                  <c:v>1.4076039214764917</c:v>
                </c:pt>
                <c:pt idx="31">
                  <c:v>1.6184941250930711</c:v>
                </c:pt>
                <c:pt idx="32">
                  <c:v>1.8188540335913239</c:v>
                </c:pt>
                <c:pt idx="33">
                  <c:v>2.000491510584625</c:v>
                </c:pt>
                <c:pt idx="34">
                  <c:v>2.1558273460642829</c:v>
                </c:pt>
                <c:pt idx="35">
                  <c:v>2.2792499125168879</c:v>
                </c:pt>
                <c:pt idx="36">
                  <c:v>2.368065585486026</c:v>
                </c:pt>
                <c:pt idx="37">
                  <c:v>2.4226927216255763</c:v>
                </c:pt>
                <c:pt idx="38">
                  <c:v>2.4461076918292926</c:v>
                </c:pt>
                <c:pt idx="39">
                  <c:v>2.44286614193248</c:v>
                </c:pt>
                <c:pt idx="40">
                  <c:v>2.4180987636861206</c:v>
                </c:pt>
                <c:pt idx="41">
                  <c:v>2.376748180985734</c:v>
                </c:pt>
                <c:pt idx="42">
                  <c:v>2.3231258451458459</c:v>
                </c:pt>
                <c:pt idx="43">
                  <c:v>2.260739898065359</c:v>
                </c:pt>
                <c:pt idx="44">
                  <c:v>2.1922997212138391</c:v>
                </c:pt>
                <c:pt idx="45">
                  <c:v>2.1198109374024341</c:v>
                </c:pt>
                <c:pt idx="46">
                  <c:v>2.0447016706972927</c:v>
                </c:pt>
                <c:pt idx="47">
                  <c:v>1.9679468944362875</c:v>
                </c:pt>
                <c:pt idx="48">
                  <c:v>1.8901759599401304</c:v>
                </c:pt>
                <c:pt idx="49">
                  <c:v>1.8117590212131809</c:v>
                </c:pt>
                <c:pt idx="50">
                  <c:v>1.7328733067479567</c:v>
                </c:pt>
                <c:pt idx="51">
                  <c:v>1.6535522420862665</c:v>
                </c:pt>
                <c:pt idx="52">
                  <c:v>1.5737208387490984</c:v>
                </c:pt>
                <c:pt idx="53">
                  <c:v>1.4932204519403325</c:v>
                </c:pt>
                <c:pt idx="54">
                  <c:v>1.4118254540816</c:v>
                </c:pt>
                <c:pt idx="55">
                  <c:v>1.3292538012848067</c:v>
                </c:pt>
                <c:pt idx="56">
                  <c:v>1.2451729771376365</c:v>
                </c:pt>
                <c:pt idx="57">
                  <c:v>1.1592024094601412</c:v>
                </c:pt>
                <c:pt idx="58">
                  <c:v>1.0709131711268109</c:v>
                </c:pt>
                <c:pt idx="59">
                  <c:v>0.97982558891164973</c:v>
                </c:pt>
                <c:pt idx="60">
                  <c:v>0.88540529119632938</c:v>
                </c:pt>
                <c:pt idx="61">
                  <c:v>0.78705823209817549</c:v>
                </c:pt>
                <c:pt idx="62">
                  <c:v>0.68412535579012967</c:v>
                </c:pt>
                <c:pt idx="63">
                  <c:v>0.57587784894675442</c:v>
                </c:pt>
                <c:pt idx="64">
                  <c:v>0.4615144342849456</c:v>
                </c:pt>
                <c:pt idx="65">
                  <c:v>0.34016297681683583</c:v>
                </c:pt>
                <c:pt idx="66">
                  <c:v>0.21088992994657355</c:v>
                </c:pt>
                <c:pt idx="67">
                  <c:v>7.2722979778231847E-2</c:v>
                </c:pt>
                <c:pt idx="68">
                  <c:v>-7.5305247124555177E-2</c:v>
                </c:pt>
                <c:pt idx="69">
                  <c:v>-0.2340814444702343</c:v>
                </c:pt>
                <c:pt idx="70">
                  <c:v>-0.40428975071372425</c:v>
                </c:pt>
                <c:pt idx="71">
                  <c:v>-0.58622805916992815</c:v>
                </c:pt>
                <c:pt idx="72">
                  <c:v>-0.77955025740536632</c:v>
                </c:pt>
                <c:pt idx="73">
                  <c:v>-0.98293647040872845</c:v>
                </c:pt>
                <c:pt idx="74">
                  <c:v>-1.1937261418149399</c:v>
                </c:pt>
                <c:pt idx="75">
                  <c:v>-1.4076039214764904</c:v>
                </c:pt>
                <c:pt idx="76">
                  <c:v>-1.6184941250930707</c:v>
                </c:pt>
                <c:pt idx="77">
                  <c:v>-1.8188540335913239</c:v>
                </c:pt>
                <c:pt idx="78">
                  <c:v>-2.0004915105846242</c:v>
                </c:pt>
                <c:pt idx="79">
                  <c:v>-2.1558273460642821</c:v>
                </c:pt>
                <c:pt idx="80">
                  <c:v>-2.2792499125168875</c:v>
                </c:pt>
                <c:pt idx="81">
                  <c:v>-2.3680655854860255</c:v>
                </c:pt>
                <c:pt idx="82">
                  <c:v>-2.4226927216255763</c:v>
                </c:pt>
                <c:pt idx="83">
                  <c:v>-2.4461076918292926</c:v>
                </c:pt>
                <c:pt idx="84">
                  <c:v>-2.4428661419324804</c:v>
                </c:pt>
                <c:pt idx="85">
                  <c:v>-2.4180987636861206</c:v>
                </c:pt>
                <c:pt idx="86">
                  <c:v>-2.376748180985734</c:v>
                </c:pt>
                <c:pt idx="87">
                  <c:v>-2.3231258451458459</c:v>
                </c:pt>
                <c:pt idx="88">
                  <c:v>-2.260739898065359</c:v>
                </c:pt>
                <c:pt idx="89">
                  <c:v>-2.1922997212138395</c:v>
                </c:pt>
                <c:pt idx="90">
                  <c:v>-2.1198109374024341</c:v>
                </c:pt>
              </c:numCache>
            </c:numRef>
          </c:xVal>
          <c:yVal>
            <c:numRef>
              <c:f>NormalEllipse!$F$33:$F$123</c:f>
              <c:numCache>
                <c:formatCode>General</c:formatCode>
                <c:ptCount val="91"/>
                <c:pt idx="0">
                  <c:v>-2.5970830946569849E-16</c:v>
                </c:pt>
                <c:pt idx="1">
                  <c:v>-0.1429794692074316</c:v>
                </c:pt>
                <c:pt idx="2">
                  <c:v>-0.27657689919405465</c:v>
                </c:pt>
                <c:pt idx="3">
                  <c:v>-0.40176930299620756</c:v>
                </c:pt>
                <c:pt idx="4">
                  <c:v>-0.51951353943977385</c:v>
                </c:pt>
                <c:pt idx="5">
                  <c:v>-0.63071430341070278</c:v>
                </c:pt>
                <c:pt idx="6">
                  <c:v>-0.73620889083305063</c:v>
                </c:pt>
                <c:pt idx="7">
                  <c:v>-0.83676221276510854</c:v>
                </c:pt>
                <c:pt idx="8">
                  <c:v>-0.93306769606170858</c:v>
                </c:pt>
                <c:pt idx="9">
                  <c:v>-1.0257512345107622</c:v>
                </c:pt>
                <c:pt idx="10">
                  <c:v>-1.1153763743990792</c:v>
                </c:pt>
                <c:pt idx="11">
                  <c:v>-1.2024495667149213</c:v>
                </c:pt>
                <c:pt idx="12">
                  <c:v>-1.2874247031665873</c:v>
                </c:pt>
                <c:pt idx="13">
                  <c:v>-1.3707063521891161</c:v>
                </c:pt>
                <c:pt idx="14">
                  <c:v>-1.4526511740704213</c:v>
                </c:pt>
                <c:pt idx="15">
                  <c:v>-1.5335669496423592</c:v>
                </c:pt>
                <c:pt idx="16">
                  <c:v>-1.6137085168174985</c:v>
                </c:pt>
                <c:pt idx="17">
                  <c:v>-1.6932696742048954</c:v>
                </c:pt>
                <c:pt idx="18">
                  <c:v>-1.7723697751273235</c:v>
                </c:pt>
                <c:pt idx="19">
                  <c:v>-1.8510332935816423</c:v>
                </c:pt>
                <c:pt idx="20">
                  <c:v>-1.9291601061283608</c:v>
                </c:pt>
                <c:pt idx="21">
                  <c:v>-2.0064836532371713</c:v>
                </c:pt>
                <c:pt idx="22">
                  <c:v>-2.0825136684177901</c:v>
                </c:pt>
                <c:pt idx="23">
                  <c:v>-2.1564601301913298</c:v>
                </c:pt>
                <c:pt idx="24">
                  <c:v>-2.2271361746606777</c:v>
                </c:pt>
                <c:pt idx="25">
                  <c:v>-2.2928411130805206</c:v>
                </c:pt>
                <c:pt idx="26">
                  <c:v>-2.3512323224224723</c:v>
                </c:pt>
                <c:pt idx="27">
                  <c:v>-2.3992089936172278</c:v>
                </c:pt>
                <c:pt idx="28">
                  <c:v>-2.4328531356520591</c:v>
                </c:pt>
                <c:pt idx="29">
                  <c:v>-2.447501294356802</c:v>
                </c:pt>
                <c:pt idx="30">
                  <c:v>-2.4380415089304757</c:v>
                </c:pt>
                <c:pt idx="31">
                  <c:v>-2.3995162176301639</c:v>
                </c:pt>
                <c:pt idx="32">
                  <c:v>-2.3280270004758439</c:v>
                </c:pt>
                <c:pt idx="33">
                  <c:v>-2.2217709074648408</c:v>
                </c:pt>
                <c:pt idx="34">
                  <c:v>-2.0818582685164033</c:v>
                </c:pt>
                <c:pt idx="35">
                  <c:v>-1.9125177609537682</c:v>
                </c:pt>
                <c:pt idx="36">
                  <c:v>-1.7205003569615123</c:v>
                </c:pt>
                <c:pt idx="37">
                  <c:v>-1.5138664308376186</c:v>
                </c:pt>
                <c:pt idx="38">
                  <c:v>-1.3006185306053246</c:v>
                </c:pt>
                <c:pt idx="39">
                  <c:v>-1.0876340807573339</c:v>
                </c:pt>
                <c:pt idx="40">
                  <c:v>-0.88011597349765158</c:v>
                </c:pt>
                <c:pt idx="41">
                  <c:v>-0.68152157400829927</c:v>
                </c:pt>
                <c:pt idx="42">
                  <c:v>-0.4937956419709652</c:v>
                </c:pt>
                <c:pt idx="43">
                  <c:v>-0.31772627231910489</c:v>
                </c:pt>
                <c:pt idx="44">
                  <c:v>-0.15330053032913046</c:v>
                </c:pt>
                <c:pt idx="45">
                  <c:v>0</c:v>
                </c:pt>
                <c:pt idx="46">
                  <c:v>0.14297946920743115</c:v>
                </c:pt>
                <c:pt idx="47">
                  <c:v>0.27657689919405481</c:v>
                </c:pt>
                <c:pt idx="48">
                  <c:v>0.40176930299620756</c:v>
                </c:pt>
                <c:pt idx="49">
                  <c:v>0.51951353943977374</c:v>
                </c:pt>
                <c:pt idx="50">
                  <c:v>0.63071430341070245</c:v>
                </c:pt>
                <c:pt idx="51">
                  <c:v>0.73620889083305063</c:v>
                </c:pt>
                <c:pt idx="52">
                  <c:v>0.83676221276510876</c:v>
                </c:pt>
                <c:pt idx="53">
                  <c:v>0.93306769606170858</c:v>
                </c:pt>
                <c:pt idx="54">
                  <c:v>1.0257512345107622</c:v>
                </c:pt>
                <c:pt idx="55">
                  <c:v>1.1153763743990788</c:v>
                </c:pt>
                <c:pt idx="56">
                  <c:v>1.2024495667149209</c:v>
                </c:pt>
                <c:pt idx="57">
                  <c:v>1.2874247031665869</c:v>
                </c:pt>
                <c:pt idx="58">
                  <c:v>1.3707063521891161</c:v>
                </c:pt>
                <c:pt idx="59">
                  <c:v>1.4526511740704218</c:v>
                </c:pt>
                <c:pt idx="60">
                  <c:v>1.5335669496423587</c:v>
                </c:pt>
                <c:pt idx="61">
                  <c:v>1.6137085168174985</c:v>
                </c:pt>
                <c:pt idx="62">
                  <c:v>1.6932696742048952</c:v>
                </c:pt>
                <c:pt idx="63">
                  <c:v>1.7723697751273233</c:v>
                </c:pt>
                <c:pt idx="64">
                  <c:v>1.8510332935816418</c:v>
                </c:pt>
                <c:pt idx="65">
                  <c:v>1.9291601061283605</c:v>
                </c:pt>
                <c:pt idx="66">
                  <c:v>2.0064836532371704</c:v>
                </c:pt>
                <c:pt idx="67">
                  <c:v>2.0825136684177905</c:v>
                </c:pt>
                <c:pt idx="68">
                  <c:v>2.1564601301913289</c:v>
                </c:pt>
                <c:pt idx="69">
                  <c:v>2.2271361746606781</c:v>
                </c:pt>
                <c:pt idx="70">
                  <c:v>2.2928411130805206</c:v>
                </c:pt>
                <c:pt idx="71">
                  <c:v>2.3512323224224723</c:v>
                </c:pt>
                <c:pt idx="72">
                  <c:v>2.3992089936172278</c:v>
                </c:pt>
                <c:pt idx="73">
                  <c:v>2.4328531356520595</c:v>
                </c:pt>
                <c:pt idx="74">
                  <c:v>2.447501294356802</c:v>
                </c:pt>
                <c:pt idx="75">
                  <c:v>2.4380415089304752</c:v>
                </c:pt>
                <c:pt idx="76">
                  <c:v>2.3995162176301639</c:v>
                </c:pt>
                <c:pt idx="77">
                  <c:v>2.3280270004758443</c:v>
                </c:pt>
                <c:pt idx="78">
                  <c:v>2.2217709074648422</c:v>
                </c:pt>
                <c:pt idx="79">
                  <c:v>2.0818582685164038</c:v>
                </c:pt>
                <c:pt idx="80">
                  <c:v>1.9125177609537687</c:v>
                </c:pt>
                <c:pt idx="81">
                  <c:v>1.7205003569615125</c:v>
                </c:pt>
                <c:pt idx="82">
                  <c:v>1.5138664308376186</c:v>
                </c:pt>
                <c:pt idx="83">
                  <c:v>1.3006185306053244</c:v>
                </c:pt>
                <c:pt idx="84">
                  <c:v>1.0876340807573337</c:v>
                </c:pt>
                <c:pt idx="85">
                  <c:v>0.88011597349765214</c:v>
                </c:pt>
                <c:pt idx="86">
                  <c:v>0.68152157400829938</c:v>
                </c:pt>
                <c:pt idx="87">
                  <c:v>0.4937956419709652</c:v>
                </c:pt>
                <c:pt idx="88">
                  <c:v>0.31772627231910461</c:v>
                </c:pt>
                <c:pt idx="89">
                  <c:v>0.15330053032913096</c:v>
                </c:pt>
                <c:pt idx="90">
                  <c:v>2.5970830946569854E-16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93248"/>
        <c:axId val="230893824"/>
      </c:scatterChart>
      <c:valAx>
        <c:axId val="230893248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6221009583104431"/>
              <c:y val="0.901861292762133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93824"/>
        <c:crosses val="autoZero"/>
        <c:crossBetween val="midCat"/>
        <c:majorUnit val="0.5"/>
        <c:minorUnit val="0.25"/>
      </c:valAx>
      <c:valAx>
        <c:axId val="230893824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0.10686638588781054"/>
              <c:y val="0.439932381333689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93248"/>
        <c:crosses val="autoZero"/>
        <c:crossBetween val="midCat"/>
        <c:majorUnit val="0.5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25359911406422"/>
          <c:y val="4.4264718186128232E-2"/>
          <c:w val="0.60243632336655595"/>
          <c:h val="0.81818333937585408"/>
        </c:manualLayout>
      </c:layout>
      <c:scatterChart>
        <c:scatterStyle val="lineMarker"/>
        <c:varyColors val="0"/>
        <c:ser>
          <c:idx val="1"/>
          <c:order val="0"/>
          <c:tx>
            <c:v>risk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NormalData!$E$59:$E$77</c:f>
              <c:numCache>
                <c:formatCode>0.000000</c:formatCode>
                <c:ptCount val="19"/>
              </c:numCache>
            </c:numRef>
          </c:xVal>
          <c:yVal>
            <c:numRef>
              <c:f>NormalData!$F$59:$F$77</c:f>
              <c:numCache>
                <c:formatCode>0.000000</c:formatCode>
                <c:ptCount val="19"/>
              </c:numCache>
            </c:numRef>
          </c:yVal>
          <c:smooth val="0"/>
        </c:ser>
        <c:ser>
          <c:idx val="0"/>
          <c:order val="1"/>
          <c:tx>
            <c:v>ill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NormalData!$E$78:$E$96</c:f>
              <c:numCache>
                <c:formatCode>0.000000</c:formatCode>
                <c:ptCount val="19"/>
              </c:numCache>
            </c:numRef>
          </c:xVal>
          <c:yVal>
            <c:numRef>
              <c:f>NormalData!$F$78:$F$96</c:f>
              <c:numCache>
                <c:formatCode>0.000000</c:formatCode>
                <c:ptCount val="19"/>
              </c:numCache>
            </c:numRef>
          </c:yVal>
          <c:smooth val="0"/>
        </c:ser>
        <c:ser>
          <c:idx val="2"/>
          <c:order val="2"/>
          <c:tx>
            <c:v>normal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NormalData!$E$97:$E$115</c:f>
              <c:numCache>
                <c:formatCode>0.000000</c:formatCode>
                <c:ptCount val="19"/>
              </c:numCache>
            </c:numRef>
          </c:xVal>
          <c:yVal>
            <c:numRef>
              <c:f>NormalData!$F$97:$F$115</c:f>
              <c:numCache>
                <c:formatCode>0.000000</c:formatCode>
                <c:ptCount val="19"/>
              </c:numCache>
            </c:numRef>
          </c:yVal>
          <c:smooth val="0"/>
        </c:ser>
        <c:ser>
          <c:idx val="3"/>
          <c:order val="3"/>
          <c:tx>
            <c:v>riskNV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NormalData!$E$122:$E$212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NormalData!$F$122:$F$212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illNV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NormalData!$J$122:$J$212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NormalData!$K$122:$K$212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normalNV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NormalData!$O$122:$O$212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NormalData!$P$122:$P$212</c:f>
              <c:numCache>
                <c:formatCode>#,##0.000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Cent-risk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NormalData!$E$51</c:f>
              <c:numCache>
                <c:formatCode>#,##0.000</c:formatCode>
                <c:ptCount val="1"/>
              </c:numCache>
            </c:numRef>
          </c:xVal>
          <c:yVal>
            <c:numRef>
              <c:f>NormalData!$F$51</c:f>
              <c:numCache>
                <c:formatCode>#,##0.000</c:formatCode>
                <c:ptCount val="1"/>
              </c:numCache>
            </c:numRef>
          </c:yVal>
          <c:smooth val="0"/>
        </c:ser>
        <c:ser>
          <c:idx val="7"/>
          <c:order val="7"/>
          <c:tx>
            <c:v>Cent-ill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NormalData!$E$52</c:f>
              <c:numCache>
                <c:formatCode>#,##0.000</c:formatCode>
                <c:ptCount val="1"/>
              </c:numCache>
            </c:numRef>
          </c:xVal>
          <c:yVal>
            <c:numRef>
              <c:f>NormalData!$F$52</c:f>
              <c:numCache>
                <c:formatCode>#,##0.000</c:formatCode>
                <c:ptCount val="1"/>
              </c:numCache>
            </c:numRef>
          </c:yVal>
          <c:smooth val="0"/>
        </c:ser>
        <c:ser>
          <c:idx val="8"/>
          <c:order val="8"/>
          <c:tx>
            <c:v>Cent-normal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99CC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NormalData!$E$53</c:f>
              <c:numCache>
                <c:formatCode>#,##0.000</c:formatCode>
                <c:ptCount val="1"/>
              </c:numCache>
            </c:numRef>
          </c:xVal>
          <c:yVal>
            <c:numRef>
              <c:f>NormalData!$F$53</c:f>
              <c:numCache>
                <c:formatCode>#,##0.000</c:formatCode>
                <c:ptCount val="1"/>
              </c:numCache>
            </c:numRef>
          </c:yVal>
          <c:smooth val="0"/>
        </c:ser>
        <c:ser>
          <c:idx val="9"/>
          <c:order val="9"/>
          <c:tx>
            <c:v>el1-normal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NormalData!$J$48:$K$48</c:f>
              <c:numCache>
                <c:formatCode>General</c:formatCode>
                <c:ptCount val="2"/>
              </c:numCache>
            </c:numRef>
          </c:xVal>
          <c:yVal>
            <c:numRef>
              <c:f>NormalData!$J$49:$K$49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0"/>
          <c:order val="10"/>
          <c:tx>
            <c:v>el-risk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NormalData!$J$42:$K$42</c:f>
              <c:numCache>
                <c:formatCode>General</c:formatCode>
                <c:ptCount val="2"/>
              </c:numCache>
            </c:numRef>
          </c:xVal>
          <c:yVal>
            <c:numRef>
              <c:f>NormalData!$J$43:$K$43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1"/>
          <c:order val="11"/>
          <c:tx>
            <c:v>el-ill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NormalData!$J$45:$K$45</c:f>
              <c:numCache>
                <c:formatCode>General</c:formatCode>
                <c:ptCount val="2"/>
              </c:numCache>
            </c:numRef>
          </c:xVal>
          <c:yVal>
            <c:numRef>
              <c:f>NormalData!$J$46:$K$46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95552"/>
        <c:axId val="230896128"/>
      </c:scatterChart>
      <c:valAx>
        <c:axId val="230895552"/>
        <c:scaling>
          <c:orientation val="minMax"/>
          <c:max val="5"/>
          <c:min val="-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zx</a:t>
                </a:r>
              </a:p>
            </c:rich>
          </c:tx>
          <c:layout>
            <c:manualLayout>
              <c:xMode val="edge"/>
              <c:yMode val="edge"/>
              <c:x val="0.44296791615017078"/>
              <c:y val="0.925275439707967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96128"/>
        <c:crosses val="autoZero"/>
        <c:crossBetween val="midCat"/>
        <c:majorUnit val="1"/>
        <c:minorUnit val="0.25"/>
      </c:valAx>
      <c:valAx>
        <c:axId val="230896128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zy
</a:t>
                </a:r>
              </a:p>
            </c:rich>
          </c:tx>
          <c:layout>
            <c:manualLayout>
              <c:xMode val="edge"/>
              <c:yMode val="edge"/>
              <c:x val="1.7718688711582893E-2"/>
              <c:y val="0.432651974537665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95552"/>
        <c:crosses val="autoZero"/>
        <c:crossBetween val="midCat"/>
        <c:majorUnit val="1"/>
        <c:minorUnit val="0.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55700659368789"/>
          <c:y val="0.19562147403988295"/>
          <c:w val="0.19158359085380405"/>
          <c:h val="0.51546972576703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47625</xdr:rowOff>
    </xdr:from>
    <xdr:to>
      <xdr:col>8</xdr:col>
      <xdr:colOff>657225</xdr:colOff>
      <xdr:row>19</xdr:row>
      <xdr:rowOff>95250</xdr:rowOff>
    </xdr:to>
    <xdr:graphicFrame macro="">
      <xdr:nvGraphicFramePr>
        <xdr:cNvPr id="29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771525</xdr:colOff>
      <xdr:row>0</xdr:row>
      <xdr:rowOff>0</xdr:rowOff>
    </xdr:from>
    <xdr:to>
      <xdr:col>14</xdr:col>
      <xdr:colOff>257175</xdr:colOff>
      <xdr:row>19</xdr:row>
      <xdr:rowOff>104775</xdr:rowOff>
    </xdr:to>
    <xdr:graphicFrame macro="">
      <xdr:nvGraphicFramePr>
        <xdr:cNvPr id="29230" name="Chart 5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21</xdr:row>
      <xdr:rowOff>0</xdr:rowOff>
    </xdr:from>
    <xdr:to>
      <xdr:col>13</xdr:col>
      <xdr:colOff>485775</xdr:colOff>
      <xdr:row>51</xdr:row>
      <xdr:rowOff>180975</xdr:rowOff>
    </xdr:to>
    <xdr:graphicFrame macro="">
      <xdr:nvGraphicFramePr>
        <xdr:cNvPr id="29231" name="Chart 5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123825</xdr:rowOff>
        </xdr:from>
        <xdr:to>
          <xdr:col>2</xdr:col>
          <xdr:colOff>314325</xdr:colOff>
          <xdr:row>16</xdr:row>
          <xdr:rowOff>19050</xdr:rowOff>
        </xdr:to>
        <xdr:sp macro="" textlink="">
          <xdr:nvSpPr>
            <xdr:cNvPr id="29209" name="Object 537" hidden="1">
              <a:extLst>
                <a:ext uri="{63B3BB69-23CF-44E3-9099-C40C66FF867C}">
                  <a14:compatExt spid="_x0000_s29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18</xdr:row>
          <xdr:rowOff>66675</xdr:rowOff>
        </xdr:from>
        <xdr:to>
          <xdr:col>1</xdr:col>
          <xdr:colOff>733425</xdr:colOff>
          <xdr:row>21</xdr:row>
          <xdr:rowOff>85725</xdr:rowOff>
        </xdr:to>
        <xdr:sp macro="" textlink="">
          <xdr:nvSpPr>
            <xdr:cNvPr id="29210" name="Object 538" hidden="1">
              <a:extLst>
                <a:ext uri="{63B3BB69-23CF-44E3-9099-C40C66FF867C}">
                  <a14:compatExt spid="_x0000_s29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</xdr:row>
          <xdr:rowOff>76200</xdr:rowOff>
        </xdr:from>
        <xdr:to>
          <xdr:col>2</xdr:col>
          <xdr:colOff>838200</xdr:colOff>
          <xdr:row>5</xdr:row>
          <xdr:rowOff>28575</xdr:rowOff>
        </xdr:to>
        <xdr:sp macro="" textlink="">
          <xdr:nvSpPr>
            <xdr:cNvPr id="29216" name="Object 544" hidden="1">
              <a:extLst>
                <a:ext uri="{63B3BB69-23CF-44E3-9099-C40C66FF867C}">
                  <a14:compatExt spid="_x0000_s29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20</xdr:row>
          <xdr:rowOff>104775</xdr:rowOff>
        </xdr:from>
        <xdr:to>
          <xdr:col>4</xdr:col>
          <xdr:colOff>0</xdr:colOff>
          <xdr:row>23</xdr:row>
          <xdr:rowOff>123825</xdr:rowOff>
        </xdr:to>
        <xdr:sp macro="" textlink="">
          <xdr:nvSpPr>
            <xdr:cNvPr id="29217" name="Object 545" hidden="1">
              <a:extLst>
                <a:ext uri="{63B3BB69-23CF-44E3-9099-C40C66FF867C}">
                  <a14:compatExt spid="_x0000_s2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23</xdr:row>
          <xdr:rowOff>180975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29218" name="Object 546" hidden="1">
              <a:extLst>
                <a:ext uri="{63B3BB69-23CF-44E3-9099-C40C66FF867C}">
                  <a14:compatExt spid="_x0000_s2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21</xdr:row>
          <xdr:rowOff>142875</xdr:rowOff>
        </xdr:from>
        <xdr:to>
          <xdr:col>1</xdr:col>
          <xdr:colOff>733425</xdr:colOff>
          <xdr:row>24</xdr:row>
          <xdr:rowOff>161925</xdr:rowOff>
        </xdr:to>
        <xdr:sp macro="" textlink="">
          <xdr:nvSpPr>
            <xdr:cNvPr id="29219" name="Object 547" hidden="1">
              <a:extLst>
                <a:ext uri="{63B3BB69-23CF-44E3-9099-C40C66FF867C}">
                  <a14:compatExt spid="_x0000_s2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47625</xdr:rowOff>
    </xdr:from>
    <xdr:to>
      <xdr:col>8</xdr:col>
      <xdr:colOff>657225</xdr:colOff>
      <xdr:row>19</xdr:row>
      <xdr:rowOff>95250</xdr:rowOff>
    </xdr:to>
    <xdr:graphicFrame macro="">
      <xdr:nvGraphicFramePr>
        <xdr:cNvPr id="297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762000</xdr:colOff>
      <xdr:row>0</xdr:row>
      <xdr:rowOff>0</xdr:rowOff>
    </xdr:from>
    <xdr:to>
      <xdr:col>14</xdr:col>
      <xdr:colOff>257175</xdr:colOff>
      <xdr:row>19</xdr:row>
      <xdr:rowOff>104775</xdr:rowOff>
    </xdr:to>
    <xdr:graphicFrame macro="">
      <xdr:nvGraphicFramePr>
        <xdr:cNvPr id="297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20</xdr:row>
      <xdr:rowOff>28575</xdr:rowOff>
    </xdr:from>
    <xdr:to>
      <xdr:col>12</xdr:col>
      <xdr:colOff>504825</xdr:colOff>
      <xdr:row>49</xdr:row>
      <xdr:rowOff>85725</xdr:rowOff>
    </xdr:to>
    <xdr:graphicFrame macro="">
      <xdr:nvGraphicFramePr>
        <xdr:cNvPr id="297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28575</xdr:rowOff>
        </xdr:from>
        <xdr:to>
          <xdr:col>4</xdr:col>
          <xdr:colOff>447675</xdr:colOff>
          <xdr:row>7</xdr:row>
          <xdr:rowOff>9525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180975</xdr:rowOff>
        </xdr:from>
        <xdr:to>
          <xdr:col>3</xdr:col>
          <xdr:colOff>161925</xdr:colOff>
          <xdr:row>21</xdr:row>
          <xdr:rowOff>180975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76200</xdr:rowOff>
        </xdr:from>
        <xdr:to>
          <xdr:col>1</xdr:col>
          <xdr:colOff>752475</xdr:colOff>
          <xdr:row>25</xdr:row>
          <xdr:rowOff>95250</xdr:rowOff>
        </xdr:to>
        <xdr:sp macro="" textlink="">
          <xdr:nvSpPr>
            <xdr:cNvPr id="29700" name="Object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38100</xdr:rowOff>
        </xdr:from>
        <xdr:to>
          <xdr:col>4</xdr:col>
          <xdr:colOff>419100</xdr:colOff>
          <xdr:row>26</xdr:row>
          <xdr:rowOff>104775</xdr:rowOff>
        </xdr:to>
        <xdr:sp macro="" textlink="">
          <xdr:nvSpPr>
            <xdr:cNvPr id="29701" name="Object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66675</xdr:rowOff>
        </xdr:from>
        <xdr:to>
          <xdr:col>4</xdr:col>
          <xdr:colOff>419100</xdr:colOff>
          <xdr:row>30</xdr:row>
          <xdr:rowOff>133350</xdr:rowOff>
        </xdr:to>
        <xdr:sp macro="" textlink="">
          <xdr:nvSpPr>
            <xdr:cNvPr id="29705" name="Object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25</xdr:row>
          <xdr:rowOff>104775</xdr:rowOff>
        </xdr:from>
        <xdr:to>
          <xdr:col>1</xdr:col>
          <xdr:colOff>752475</xdr:colOff>
          <xdr:row>28</xdr:row>
          <xdr:rowOff>123825</xdr:rowOff>
        </xdr:to>
        <xdr:sp macro="" textlink="">
          <xdr:nvSpPr>
            <xdr:cNvPr id="29706" name="Object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152400</xdr:rowOff>
    </xdr:from>
    <xdr:to>
      <xdr:col>8</xdr:col>
      <xdr:colOff>676275</xdr:colOff>
      <xdr:row>33</xdr:row>
      <xdr:rowOff>0</xdr:rowOff>
    </xdr:to>
    <xdr:graphicFrame macro="">
      <xdr:nvGraphicFramePr>
        <xdr:cNvPr id="307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12" Type="http://schemas.openxmlformats.org/officeDocument/2006/relationships/oleObject" Target="../embeddings/oleObject11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11" Type="http://schemas.openxmlformats.org/officeDocument/2006/relationships/image" Target="../media/image9.emf"/><Relationship Id="rId5" Type="http://schemas.openxmlformats.org/officeDocument/2006/relationships/image" Target="../media/image7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Relationship Id="rId14" Type="http://schemas.openxmlformats.org/officeDocument/2006/relationships/oleObject" Target="../embeddings/oleObject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1"/>
  <sheetViews>
    <sheetView zoomScale="75" workbookViewId="0">
      <selection activeCell="A32" sqref="A32"/>
    </sheetView>
  </sheetViews>
  <sheetFormatPr baseColWidth="10" defaultRowHeight="15" x14ac:dyDescent="0.2"/>
  <cols>
    <col min="2" max="2" width="12.5546875" bestFit="1" customWidth="1"/>
    <col min="5" max="5" width="12.5546875" bestFit="1" customWidth="1"/>
    <col min="6" max="6" width="13.109375" bestFit="1" customWidth="1"/>
  </cols>
  <sheetData>
    <row r="1" spans="1:3" x14ac:dyDescent="0.2">
      <c r="A1" s="94" t="s">
        <v>26</v>
      </c>
      <c r="B1" s="95"/>
      <c r="C1" s="95"/>
    </row>
    <row r="2" spans="1:3" x14ac:dyDescent="0.2">
      <c r="A2" s="95"/>
      <c r="B2" s="95"/>
      <c r="C2" s="95"/>
    </row>
    <row r="8" spans="1:3" ht="18" x14ac:dyDescent="0.25">
      <c r="A8" s="22" t="s">
        <v>15</v>
      </c>
      <c r="B8" s="6">
        <v>1.5</v>
      </c>
    </row>
    <row r="9" spans="1:3" ht="18" x14ac:dyDescent="0.25">
      <c r="A9" s="21" t="s">
        <v>23</v>
      </c>
      <c r="B9" s="6">
        <v>-0.6</v>
      </c>
    </row>
    <row r="28" spans="1:6" x14ac:dyDescent="0.2">
      <c r="A28" t="s">
        <v>27</v>
      </c>
    </row>
    <row r="29" spans="1:6" x14ac:dyDescent="0.2">
      <c r="A29" s="20">
        <v>4</v>
      </c>
    </row>
    <row r="30" spans="1:6" ht="18" x14ac:dyDescent="0.25">
      <c r="A30" s="24" t="s">
        <v>30</v>
      </c>
      <c r="B30" s="23" t="s">
        <v>21</v>
      </c>
      <c r="C30" s="23" t="s">
        <v>19</v>
      </c>
      <c r="D30" s="23" t="s">
        <v>23</v>
      </c>
      <c r="E30" s="23" t="s">
        <v>19</v>
      </c>
      <c r="F30" s="23" t="s">
        <v>22</v>
      </c>
    </row>
    <row r="31" spans="1:6" x14ac:dyDescent="0.2">
      <c r="A31">
        <v>-180</v>
      </c>
      <c r="B31">
        <f>TAN(A31/180*PI())</f>
        <v>1.22514845490862E-16</v>
      </c>
      <c r="C31">
        <f>$B$8/SQRT(1+B31^2-2*B31*$B$9)</f>
        <v>1.5</v>
      </c>
      <c r="D31">
        <f>C31*SQRT(1+B31^2)</f>
        <v>1.5</v>
      </c>
      <c r="E31">
        <f>D31*COS(A31/180*PI())</f>
        <v>-1.5</v>
      </c>
      <c r="F31">
        <f>D31*SIN(A31/180*PI())</f>
        <v>-1.83772268236293E-16</v>
      </c>
    </row>
    <row r="32" spans="1:6" x14ac:dyDescent="0.2">
      <c r="A32">
        <f>A31+$A$29</f>
        <v>-176</v>
      </c>
      <c r="B32">
        <f t="shared" ref="B32:B95" si="0">TAN(A32/180*PI())</f>
        <v>6.9926811943510636E-2</v>
      </c>
      <c r="C32">
        <f t="shared" ref="C32:C95" si="1">$B$8/SQRT(1+B32^2-2*B32*$B$9)</f>
        <v>1.437529670883847</v>
      </c>
      <c r="D32">
        <f t="shared" ref="D32:D95" si="2">C32*SQRT(1+B32^2)</f>
        <v>1.4410399718288061</v>
      </c>
      <c r="E32">
        <f t="shared" ref="E32:E95" si="3">D32*COS(A32/180*PI())</f>
        <v>-1.4375296708838468</v>
      </c>
      <c r="F32">
        <f t="shared" ref="F32:F95" si="4">D32*SIN(A32/180*PI())</f>
        <v>-0.1005218669591115</v>
      </c>
    </row>
    <row r="33" spans="1:6" x14ac:dyDescent="0.2">
      <c r="A33">
        <f t="shared" ref="A33:A96" si="5">A32+$A$29</f>
        <v>-172</v>
      </c>
      <c r="B33">
        <f t="shared" si="0"/>
        <v>0.14054083470239132</v>
      </c>
      <c r="C33">
        <f t="shared" si="1"/>
        <v>1.3759726592313735</v>
      </c>
      <c r="D33">
        <f t="shared" si="2"/>
        <v>1.3894951303236056</v>
      </c>
      <c r="E33">
        <f t="shared" si="3"/>
        <v>-1.3759726592313735</v>
      </c>
      <c r="F33">
        <f t="shared" si="4"/>
        <v>-0.19338034605604629</v>
      </c>
    </row>
    <row r="34" spans="1:6" x14ac:dyDescent="0.2">
      <c r="A34">
        <f t="shared" si="5"/>
        <v>-168</v>
      </c>
      <c r="B34">
        <f t="shared" si="0"/>
        <v>0.2125565616700221</v>
      </c>
      <c r="C34">
        <f t="shared" si="1"/>
        <v>1.3154614762220582</v>
      </c>
      <c r="D34">
        <f t="shared" si="2"/>
        <v>1.3448496681228885</v>
      </c>
      <c r="E34">
        <f t="shared" si="3"/>
        <v>-1.3154614762220582</v>
      </c>
      <c r="F34">
        <f t="shared" si="4"/>
        <v>-0.27960996839513225</v>
      </c>
    </row>
    <row r="35" spans="1:6" x14ac:dyDescent="0.2">
      <c r="A35">
        <f t="shared" si="5"/>
        <v>-164</v>
      </c>
      <c r="B35">
        <f t="shared" si="0"/>
        <v>0.28674538575880798</v>
      </c>
      <c r="C35">
        <f t="shared" si="1"/>
        <v>1.2559812963288002</v>
      </c>
      <c r="D35">
        <f t="shared" si="2"/>
        <v>1.3065966340235744</v>
      </c>
      <c r="E35">
        <f t="shared" si="3"/>
        <v>-1.2559812963288002</v>
      </c>
      <c r="F35">
        <f t="shared" si="4"/>
        <v>-0.36014684132164948</v>
      </c>
    </row>
    <row r="36" spans="1:6" x14ac:dyDescent="0.2">
      <c r="A36">
        <f t="shared" si="5"/>
        <v>-160</v>
      </c>
      <c r="B36">
        <f t="shared" si="0"/>
        <v>0.36397023426620256</v>
      </c>
      <c r="C36">
        <f t="shared" si="1"/>
        <v>1.1974207125813492</v>
      </c>
      <c r="D36">
        <f t="shared" si="2"/>
        <v>1.2742685066313397</v>
      </c>
      <c r="E36">
        <f t="shared" si="3"/>
        <v>-1.1974207125813492</v>
      </c>
      <c r="F36">
        <f t="shared" si="4"/>
        <v>-0.43582549727343683</v>
      </c>
    </row>
    <row r="37" spans="1:6" x14ac:dyDescent="0.2">
      <c r="A37">
        <f t="shared" si="5"/>
        <v>-156</v>
      </c>
      <c r="B37">
        <f t="shared" si="0"/>
        <v>0.44522868530853593</v>
      </c>
      <c r="C37">
        <f t="shared" si="1"/>
        <v>1.1396047764158042</v>
      </c>
      <c r="D37">
        <f t="shared" si="2"/>
        <v>1.2474527314235111</v>
      </c>
      <c r="E37">
        <f t="shared" si="3"/>
        <v>-1.1396047764158042</v>
      </c>
      <c r="F37">
        <f t="shared" si="4"/>
        <v>-0.50738473637493653</v>
      </c>
    </row>
    <row r="38" spans="1:6" x14ac:dyDescent="0.2">
      <c r="A38">
        <f t="shared" si="5"/>
        <v>-152</v>
      </c>
      <c r="B38">
        <f t="shared" si="0"/>
        <v>0.53170943166147866</v>
      </c>
      <c r="C38">
        <f t="shared" si="1"/>
        <v>1.0823158098177956</v>
      </c>
      <c r="D38">
        <f t="shared" si="2"/>
        <v>1.225798471586889</v>
      </c>
      <c r="E38">
        <f t="shared" si="3"/>
        <v>-1.0823158098177954</v>
      </c>
      <c r="F38">
        <f t="shared" si="4"/>
        <v>-0.57547752411645303</v>
      </c>
    </row>
    <row r="39" spans="1:6" x14ac:dyDescent="0.2">
      <c r="A39">
        <f t="shared" si="5"/>
        <v>-148</v>
      </c>
      <c r="B39">
        <f t="shared" si="0"/>
        <v>0.62486935190932746</v>
      </c>
      <c r="C39">
        <f t="shared" si="1"/>
        <v>1.0253058450690979</v>
      </c>
      <c r="D39">
        <f t="shared" si="2"/>
        <v>1.2090185093464039</v>
      </c>
      <c r="E39">
        <f t="shared" si="3"/>
        <v>-1.0253058450690979</v>
      </c>
      <c r="F39">
        <f t="shared" si="4"/>
        <v>-0.64068219891717249</v>
      </c>
    </row>
    <row r="40" spans="1:6" x14ac:dyDescent="0.2">
      <c r="A40">
        <f t="shared" si="5"/>
        <v>-144</v>
      </c>
      <c r="B40">
        <f t="shared" si="0"/>
        <v>0.72654252800536101</v>
      </c>
      <c r="C40">
        <f t="shared" si="1"/>
        <v>0.96830331540984083</v>
      </c>
      <c r="D40">
        <f t="shared" si="2"/>
        <v>1.196888720684983</v>
      </c>
      <c r="E40">
        <f t="shared" si="3"/>
        <v>-0.96830331540984083</v>
      </c>
      <c r="F40">
        <f t="shared" si="4"/>
        <v>-0.70351353865383826</v>
      </c>
    </row>
    <row r="41" spans="1:6" x14ac:dyDescent="0.2">
      <c r="A41">
        <f t="shared" si="5"/>
        <v>-140</v>
      </c>
      <c r="B41">
        <f t="shared" si="0"/>
        <v>0.83909963117728037</v>
      </c>
      <c r="C41">
        <f t="shared" si="1"/>
        <v>0.91101573811397174</v>
      </c>
      <c r="D41">
        <f t="shared" si="2"/>
        <v>1.1892465852304051</v>
      </c>
      <c r="E41">
        <f t="shared" si="3"/>
        <v>-0.91101573811397174</v>
      </c>
      <c r="F41">
        <f t="shared" si="4"/>
        <v>-0.76443296984813147</v>
      </c>
    </row>
    <row r="42" spans="1:6" x14ac:dyDescent="0.2">
      <c r="A42">
        <f t="shared" si="5"/>
        <v>-136</v>
      </c>
      <c r="B42">
        <f t="shared" si="0"/>
        <v>0.9656887748070746</v>
      </c>
      <c r="C42">
        <f t="shared" si="1"/>
        <v>0.85312951771815748</v>
      </c>
      <c r="D42">
        <f t="shared" si="2"/>
        <v>1.1859895939534015</v>
      </c>
      <c r="E42">
        <f t="shared" si="3"/>
        <v>-0.85312951771815759</v>
      </c>
      <c r="F42">
        <f t="shared" si="4"/>
        <v>-0.82385759871699804</v>
      </c>
    </row>
    <row r="43" spans="1:6" x14ac:dyDescent="0.2">
      <c r="A43">
        <f t="shared" si="5"/>
        <v>-132</v>
      </c>
      <c r="B43">
        <f t="shared" si="0"/>
        <v>1.1106125148291937</v>
      </c>
      <c r="C43">
        <f t="shared" si="1"/>
        <v>0.79430757627472448</v>
      </c>
      <c r="D43">
        <f t="shared" si="2"/>
        <v>1.1870740461223703</v>
      </c>
      <c r="E43">
        <f t="shared" si="3"/>
        <v>-0.79430757627472448</v>
      </c>
      <c r="F43">
        <f t="shared" si="4"/>
        <v>-0.88216793483435341</v>
      </c>
    </row>
    <row r="44" spans="1:6" x14ac:dyDescent="0.2">
      <c r="A44">
        <f t="shared" si="5"/>
        <v>-128</v>
      </c>
      <c r="B44">
        <f t="shared" si="0"/>
        <v>1.2799416321930788</v>
      </c>
      <c r="C44">
        <f t="shared" si="1"/>
        <v>0.73418523199201702</v>
      </c>
      <c r="D44">
        <f t="shared" si="2"/>
        <v>1.1925144928122469</v>
      </c>
      <c r="E44">
        <f t="shared" si="3"/>
        <v>-0.73418523199201702</v>
      </c>
      <c r="F44">
        <f t="shared" si="4"/>
        <v>-0.93971424416791649</v>
      </c>
    </row>
    <row r="45" spans="1:6" x14ac:dyDescent="0.2">
      <c r="A45">
        <f t="shared" si="5"/>
        <v>-124</v>
      </c>
      <c r="B45">
        <f t="shared" si="0"/>
        <v>1.4825609685127408</v>
      </c>
      <c r="C45">
        <f t="shared" si="1"/>
        <v>0.67236455811329732</v>
      </c>
      <c r="D45">
        <f t="shared" si="2"/>
        <v>1.2023839250107204</v>
      </c>
      <c r="E45">
        <f t="shared" si="3"/>
        <v>-0.67236455811329732</v>
      </c>
      <c r="F45">
        <f t="shared" si="4"/>
        <v>-0.99682145047009096</v>
      </c>
    </row>
    <row r="46" spans="1:6" x14ac:dyDescent="0.2">
      <c r="A46">
        <f t="shared" si="5"/>
        <v>-120</v>
      </c>
      <c r="B46">
        <f t="shared" si="0"/>
        <v>1.7320508075688783</v>
      </c>
      <c r="C46">
        <f t="shared" si="1"/>
        <v>0.60840733721444573</v>
      </c>
      <c r="D46">
        <f t="shared" si="2"/>
        <v>1.2168146744288919</v>
      </c>
      <c r="E46">
        <f t="shared" si="3"/>
        <v>-0.60840733721444573</v>
      </c>
      <c r="F46">
        <f t="shared" si="4"/>
        <v>-1.0537924197531114</v>
      </c>
    </row>
    <row r="47" spans="1:6" x14ac:dyDescent="0.2">
      <c r="A47">
        <f t="shared" si="5"/>
        <v>-116</v>
      </c>
      <c r="B47">
        <f t="shared" si="0"/>
        <v>2.0503038415792956</v>
      </c>
      <c r="C47">
        <f t="shared" si="1"/>
        <v>0.54182667412846686</v>
      </c>
      <c r="D47">
        <f t="shared" si="2"/>
        <v>1.235999855595348</v>
      </c>
      <c r="E47">
        <f t="shared" si="3"/>
        <v>-0.54182667412846686</v>
      </c>
      <c r="F47">
        <f t="shared" si="4"/>
        <v>-1.1109093114357289</v>
      </c>
    </row>
    <row r="48" spans="1:6" x14ac:dyDescent="0.2">
      <c r="A48">
        <f t="shared" si="5"/>
        <v>-112</v>
      </c>
      <c r="B48">
        <f t="shared" si="0"/>
        <v>2.4750868534162955</v>
      </c>
      <c r="C48">
        <f t="shared" si="1"/>
        <v>0.47207735134116724</v>
      </c>
      <c r="D48">
        <f t="shared" si="2"/>
        <v>1.2601949875907199</v>
      </c>
      <c r="E48">
        <f t="shared" si="3"/>
        <v>-0.47207735134116718</v>
      </c>
      <c r="F48">
        <f t="shared" si="4"/>
        <v>-1.1684324461001085</v>
      </c>
    </row>
    <row r="49" spans="1:6" x14ac:dyDescent="0.2">
      <c r="A49">
        <f t="shared" si="5"/>
        <v>-108</v>
      </c>
      <c r="B49">
        <f t="shared" si="0"/>
        <v>3.077683537175254</v>
      </c>
      <c r="C49">
        <f t="shared" si="1"/>
        <v>0.39854513234052497</v>
      </c>
      <c r="D49">
        <f t="shared" si="2"/>
        <v>1.2897191403555888</v>
      </c>
      <c r="E49">
        <f t="shared" si="3"/>
        <v>-0.39854513234052491</v>
      </c>
      <c r="F49">
        <f t="shared" si="4"/>
        <v>-1.2265957926257665</v>
      </c>
    </row>
    <row r="50" spans="1:6" x14ac:dyDescent="0.2">
      <c r="A50">
        <f t="shared" si="5"/>
        <v>-104</v>
      </c>
      <c r="B50">
        <f t="shared" si="0"/>
        <v>4.0107809335358473</v>
      </c>
      <c r="C50">
        <f t="shared" si="1"/>
        <v>0.32053549915295232</v>
      </c>
      <c r="D50">
        <f t="shared" si="2"/>
        <v>1.3249544790413457</v>
      </c>
      <c r="E50">
        <f t="shared" si="3"/>
        <v>-0.32053549915295237</v>
      </c>
      <c r="F50">
        <f t="shared" si="4"/>
        <v>-1.2855976685240571</v>
      </c>
    </row>
    <row r="51" spans="1:6" x14ac:dyDescent="0.2">
      <c r="A51">
        <f t="shared" si="5"/>
        <v>-100</v>
      </c>
      <c r="B51">
        <f t="shared" si="0"/>
        <v>5.6712818196177111</v>
      </c>
      <c r="C51">
        <f t="shared" si="1"/>
        <v>0.23726285390072671</v>
      </c>
      <c r="D51">
        <f t="shared" si="2"/>
        <v>1.3663423197899256</v>
      </c>
      <c r="E51">
        <f t="shared" si="3"/>
        <v>-0.23726285390072671</v>
      </c>
      <c r="F51">
        <f t="shared" si="4"/>
        <v>-1.3455845097978043</v>
      </c>
    </row>
    <row r="52" spans="1:6" x14ac:dyDescent="0.2">
      <c r="A52">
        <f t="shared" si="5"/>
        <v>-96</v>
      </c>
      <c r="B52">
        <f t="shared" si="0"/>
        <v>9.5143644542225978</v>
      </c>
      <c r="C52">
        <f t="shared" si="1"/>
        <v>0.14784219442304189</v>
      </c>
      <c r="D52">
        <f t="shared" si="2"/>
        <v>1.4143726005468995</v>
      </c>
      <c r="E52">
        <f t="shared" si="3"/>
        <v>-0.14784219442304192</v>
      </c>
      <c r="F52">
        <f t="shared" si="4"/>
        <v>-1.4066245194528564</v>
      </c>
    </row>
    <row r="53" spans="1:6" x14ac:dyDescent="0.2">
      <c r="A53">
        <f t="shared" si="5"/>
        <v>-92</v>
      </c>
      <c r="B53">
        <f t="shared" si="0"/>
        <v>28.636253282915796</v>
      </c>
      <c r="C53">
        <f t="shared" si="1"/>
        <v>5.1286966853242112E-2</v>
      </c>
      <c r="D53">
        <f t="shared" si="2"/>
        <v>1.4695617902583427</v>
      </c>
      <c r="E53">
        <f t="shared" si="3"/>
        <v>-5.1286966853242105E-2</v>
      </c>
      <c r="F53">
        <f t="shared" si="4"/>
        <v>-1.4686665729219479</v>
      </c>
    </row>
    <row r="54" spans="1:6" x14ac:dyDescent="0.2">
      <c r="A54">
        <f t="shared" si="5"/>
        <v>-88</v>
      </c>
      <c r="B54">
        <f t="shared" si="0"/>
        <v>-28.636253282915515</v>
      </c>
      <c r="C54">
        <f t="shared" si="1"/>
        <v>5.3480388230704397E-2</v>
      </c>
      <c r="D54">
        <f t="shared" si="2"/>
        <v>1.5324114466920582</v>
      </c>
      <c r="E54">
        <f t="shared" si="3"/>
        <v>5.3480388230704397E-2</v>
      </c>
      <c r="F54">
        <f t="shared" si="4"/>
        <v>-1.5314779430431049</v>
      </c>
    </row>
    <row r="55" spans="1:6" x14ac:dyDescent="0.2">
      <c r="A55">
        <f t="shared" si="5"/>
        <v>-84</v>
      </c>
      <c r="B55">
        <f t="shared" si="0"/>
        <v>-9.5143644542225871</v>
      </c>
      <c r="C55">
        <f t="shared" si="1"/>
        <v>0.16759421525226637</v>
      </c>
      <c r="D55">
        <f t="shared" si="2"/>
        <v>1.6033356849715472</v>
      </c>
      <c r="E55">
        <f t="shared" si="3"/>
        <v>0.16759421525226637</v>
      </c>
      <c r="F55">
        <f t="shared" si="4"/>
        <v>-1.5945524443294918</v>
      </c>
    </row>
    <row r="56" spans="1:6" x14ac:dyDescent="0.2">
      <c r="A56">
        <f t="shared" si="5"/>
        <v>-80</v>
      </c>
      <c r="B56">
        <f t="shared" si="0"/>
        <v>-5.6712818196177066</v>
      </c>
      <c r="C56">
        <f t="shared" si="1"/>
        <v>0.29217016235656701</v>
      </c>
      <c r="D56">
        <f t="shared" si="2"/>
        <v>1.6825409070342803</v>
      </c>
      <c r="E56">
        <f t="shared" si="3"/>
        <v>0.29217016235656695</v>
      </c>
      <c r="F56">
        <f t="shared" si="4"/>
        <v>-1.6569793300075519</v>
      </c>
    </row>
    <row r="57" spans="1:6" x14ac:dyDescent="0.2">
      <c r="A57">
        <f t="shared" si="5"/>
        <v>-76</v>
      </c>
      <c r="B57">
        <f t="shared" si="0"/>
        <v>-4.0107809335358455</v>
      </c>
      <c r="C57">
        <f t="shared" si="1"/>
        <v>0.42816222105386209</v>
      </c>
      <c r="D57">
        <f t="shared" si="2"/>
        <v>1.7698365829705009</v>
      </c>
      <c r="E57">
        <f t="shared" si="3"/>
        <v>0.42816222105386209</v>
      </c>
      <c r="F57">
        <f t="shared" si="4"/>
        <v>-1.7172648726631901</v>
      </c>
    </row>
    <row r="58" spans="1:6" x14ac:dyDescent="0.2">
      <c r="A58">
        <f t="shared" si="5"/>
        <v>-72</v>
      </c>
      <c r="B58">
        <f t="shared" si="0"/>
        <v>-3.0776835371752527</v>
      </c>
      <c r="C58">
        <f t="shared" si="1"/>
        <v>0.57611759904716087</v>
      </c>
      <c r="D58">
        <f t="shared" si="2"/>
        <v>1.8643557135505802</v>
      </c>
      <c r="E58">
        <f t="shared" si="3"/>
        <v>0.57611759904716076</v>
      </c>
      <c r="F58">
        <f t="shared" si="4"/>
        <v>-1.7731076500643799</v>
      </c>
    </row>
    <row r="59" spans="1:6" x14ac:dyDescent="0.2">
      <c r="A59">
        <f t="shared" si="5"/>
        <v>-68</v>
      </c>
      <c r="B59">
        <f t="shared" si="0"/>
        <v>-2.4750868534162946</v>
      </c>
      <c r="C59">
        <f t="shared" si="1"/>
        <v>0.73579370016267365</v>
      </c>
      <c r="D59">
        <f t="shared" si="2"/>
        <v>1.9641771209983705</v>
      </c>
      <c r="E59">
        <f t="shared" si="3"/>
        <v>0.73579370016267354</v>
      </c>
      <c r="F59">
        <f t="shared" si="4"/>
        <v>-1.8211533140991643</v>
      </c>
    </row>
    <row r="60" spans="1:6" x14ac:dyDescent="0.2">
      <c r="A60">
        <f t="shared" si="5"/>
        <v>-64</v>
      </c>
      <c r="B60">
        <f t="shared" si="0"/>
        <v>-2.050303841579296</v>
      </c>
      <c r="C60">
        <f t="shared" si="1"/>
        <v>0.90562452989472331</v>
      </c>
      <c r="D60">
        <f t="shared" si="2"/>
        <v>2.0658853497273282</v>
      </c>
      <c r="E60">
        <f t="shared" si="3"/>
        <v>0.9056245298947232</v>
      </c>
      <c r="F60">
        <f t="shared" si="4"/>
        <v>-1.8568054526715951</v>
      </c>
    </row>
    <row r="61" spans="1:6" x14ac:dyDescent="0.2">
      <c r="A61">
        <f t="shared" si="5"/>
        <v>-60</v>
      </c>
      <c r="B61">
        <f t="shared" si="0"/>
        <v>-1.7320508075688767</v>
      </c>
      <c r="C61">
        <f t="shared" si="1"/>
        <v>1.0820981482446901</v>
      </c>
      <c r="D61">
        <f t="shared" si="2"/>
        <v>2.1641962964893797</v>
      </c>
      <c r="E61">
        <f t="shared" si="3"/>
        <v>1.0820981482446901</v>
      </c>
      <c r="F61">
        <f t="shared" si="4"/>
        <v>-1.8742489715360016</v>
      </c>
    </row>
    <row r="62" spans="1:6" x14ac:dyDescent="0.2">
      <c r="A62">
        <f t="shared" si="5"/>
        <v>-56</v>
      </c>
      <c r="B62">
        <f t="shared" si="0"/>
        <v>-1.4825609685127403</v>
      </c>
      <c r="C62">
        <f t="shared" si="1"/>
        <v>1.2592537217824329</v>
      </c>
      <c r="D62">
        <f t="shared" si="2"/>
        <v>2.2519129158589344</v>
      </c>
      <c r="E62">
        <f t="shared" si="3"/>
        <v>1.2592537217824331</v>
      </c>
      <c r="F62">
        <f t="shared" si="4"/>
        <v>-1.8669204173690368</v>
      </c>
    </row>
    <row r="63" spans="1:6" x14ac:dyDescent="0.2">
      <c r="A63">
        <f t="shared" si="5"/>
        <v>-52</v>
      </c>
      <c r="B63">
        <f t="shared" si="0"/>
        <v>-1.2799416321930785</v>
      </c>
      <c r="C63">
        <f t="shared" si="1"/>
        <v>1.4286876570793927</v>
      </c>
      <c r="D63">
        <f t="shared" si="2"/>
        <v>2.3205734227948542</v>
      </c>
      <c r="E63">
        <f t="shared" si="3"/>
        <v>1.4286876570793925</v>
      </c>
      <c r="F63">
        <f t="shared" si="4"/>
        <v>-1.8286368116963032</v>
      </c>
    </row>
    <row r="64" spans="1:6" x14ac:dyDescent="0.2">
      <c r="A64">
        <f t="shared" si="5"/>
        <v>-48</v>
      </c>
      <c r="B64">
        <f t="shared" si="0"/>
        <v>-1.1106125148291928</v>
      </c>
      <c r="C64">
        <f t="shared" si="1"/>
        <v>1.5805022439114489</v>
      </c>
      <c r="D64">
        <f t="shared" si="2"/>
        <v>2.3620235405340542</v>
      </c>
      <c r="E64">
        <f t="shared" si="3"/>
        <v>1.5805022439114489</v>
      </c>
      <c r="F64">
        <f t="shared" si="4"/>
        <v>-1.7553255718036762</v>
      </c>
    </row>
    <row r="65" spans="1:6" x14ac:dyDescent="0.2">
      <c r="A65">
        <f t="shared" si="5"/>
        <v>-44</v>
      </c>
      <c r="B65">
        <f t="shared" si="0"/>
        <v>-0.96568877480707394</v>
      </c>
      <c r="C65">
        <f t="shared" si="1"/>
        <v>1.7052852031563746</v>
      </c>
      <c r="D65">
        <f t="shared" si="2"/>
        <v>2.3706254017274722</v>
      </c>
      <c r="E65">
        <f t="shared" si="3"/>
        <v>1.7052852031563746</v>
      </c>
      <c r="F65">
        <f t="shared" si="4"/>
        <v>-1.6467747785327116</v>
      </c>
    </row>
    <row r="66" spans="1:6" x14ac:dyDescent="0.2">
      <c r="A66">
        <f t="shared" si="5"/>
        <v>-40</v>
      </c>
      <c r="B66">
        <f t="shared" si="0"/>
        <v>-0.83909963117727993</v>
      </c>
      <c r="C66">
        <f t="shared" si="1"/>
        <v>1.7964798042910173</v>
      </c>
      <c r="D66">
        <f t="shared" si="2"/>
        <v>2.3451378316597191</v>
      </c>
      <c r="E66">
        <f t="shared" si="3"/>
        <v>1.7964798042910171</v>
      </c>
      <c r="F66">
        <f t="shared" si="4"/>
        <v>-1.5074255411980246</v>
      </c>
    </row>
    <row r="67" spans="1:6" x14ac:dyDescent="0.2">
      <c r="A67">
        <f t="shared" si="5"/>
        <v>-36</v>
      </c>
      <c r="B67">
        <f t="shared" si="0"/>
        <v>-0.7265425280053609</v>
      </c>
      <c r="C67">
        <f t="shared" si="1"/>
        <v>1.8519746273673354</v>
      </c>
      <c r="D67">
        <f t="shared" si="2"/>
        <v>2.289166532030869</v>
      </c>
      <c r="E67">
        <f t="shared" si="3"/>
        <v>1.8519746273673354</v>
      </c>
      <c r="F67">
        <f t="shared" si="4"/>
        <v>-1.3455383275692501</v>
      </c>
    </row>
    <row r="68" spans="1:6" x14ac:dyDescent="0.2">
      <c r="A68">
        <f t="shared" si="5"/>
        <v>-32</v>
      </c>
      <c r="B68">
        <f t="shared" si="0"/>
        <v>-0.62486935190932746</v>
      </c>
      <c r="C68">
        <f t="shared" si="1"/>
        <v>1.874094672721266</v>
      </c>
      <c r="D68">
        <f t="shared" si="2"/>
        <v>2.209891963928873</v>
      </c>
      <c r="E68">
        <f t="shared" si="3"/>
        <v>1.874094672721266</v>
      </c>
      <c r="F68">
        <f t="shared" si="4"/>
        <v>-1.1710643235600606</v>
      </c>
    </row>
    <row r="69" spans="1:6" x14ac:dyDescent="0.2">
      <c r="A69">
        <f t="shared" si="5"/>
        <v>-28</v>
      </c>
      <c r="B69">
        <f t="shared" si="0"/>
        <v>-0.53170943166147877</v>
      </c>
      <c r="C69">
        <f t="shared" si="1"/>
        <v>1.868205661829228</v>
      </c>
      <c r="D69">
        <f t="shared" si="2"/>
        <v>2.1158737811154791</v>
      </c>
      <c r="E69">
        <f t="shared" si="3"/>
        <v>1.8682056618292284</v>
      </c>
      <c r="F69">
        <f t="shared" si="4"/>
        <v>-0.99334257067797582</v>
      </c>
    </row>
    <row r="70" spans="1:6" x14ac:dyDescent="0.2">
      <c r="A70">
        <f t="shared" si="5"/>
        <v>-24</v>
      </c>
      <c r="B70">
        <f t="shared" si="0"/>
        <v>-0.4452286853085361</v>
      </c>
      <c r="C70">
        <f t="shared" si="1"/>
        <v>1.8408661457303348</v>
      </c>
      <c r="D70">
        <f t="shared" si="2"/>
        <v>2.0150788669900233</v>
      </c>
      <c r="E70">
        <f t="shared" si="3"/>
        <v>1.8408661457303344</v>
      </c>
      <c r="F70">
        <f t="shared" si="4"/>
        <v>-0.81960641389250888</v>
      </c>
    </row>
    <row r="71" spans="1:6" x14ac:dyDescent="0.2">
      <c r="A71">
        <f t="shared" si="5"/>
        <v>-20</v>
      </c>
      <c r="B71">
        <f t="shared" si="0"/>
        <v>-0.36397023426620234</v>
      </c>
      <c r="C71">
        <f t="shared" si="1"/>
        <v>1.7983620133446403</v>
      </c>
      <c r="D71">
        <f t="shared" si="2"/>
        <v>1.9137768814663958</v>
      </c>
      <c r="E71">
        <f t="shared" si="3"/>
        <v>1.7983620133446403</v>
      </c>
      <c r="F71">
        <f t="shared" si="4"/>
        <v>-0.65455024329248801</v>
      </c>
    </row>
    <row r="72" spans="1:6" x14ac:dyDescent="0.2">
      <c r="A72">
        <f t="shared" si="5"/>
        <v>-16</v>
      </c>
      <c r="B72">
        <f t="shared" si="0"/>
        <v>-0.28674538575880792</v>
      </c>
      <c r="C72">
        <f t="shared" si="1"/>
        <v>1.7459238017602405</v>
      </c>
      <c r="D72">
        <f t="shared" si="2"/>
        <v>1.8162835460285216</v>
      </c>
      <c r="E72">
        <f t="shared" si="3"/>
        <v>1.7459238017602403</v>
      </c>
      <c r="F72">
        <f t="shared" si="4"/>
        <v>-0.5006355940412246</v>
      </c>
    </row>
    <row r="73" spans="1:6" x14ac:dyDescent="0.2">
      <c r="A73">
        <f t="shared" si="5"/>
        <v>-12</v>
      </c>
      <c r="B73">
        <f t="shared" si="0"/>
        <v>-0.2125565616700221</v>
      </c>
      <c r="C73">
        <f t="shared" si="1"/>
        <v>1.6875117882298991</v>
      </c>
      <c r="D73">
        <f t="shared" si="2"/>
        <v>1.7252118054207044</v>
      </c>
      <c r="E73">
        <f t="shared" si="3"/>
        <v>1.6875117882298993</v>
      </c>
      <c r="F73">
        <f t="shared" si="4"/>
        <v>-0.35869170348377782</v>
      </c>
    </row>
    <row r="74" spans="1:6" x14ac:dyDescent="0.2">
      <c r="A74">
        <f t="shared" si="5"/>
        <v>-8</v>
      </c>
      <c r="B74">
        <f t="shared" si="0"/>
        <v>-0.14054083470239145</v>
      </c>
      <c r="C74">
        <f t="shared" si="1"/>
        <v>1.6259241010904193</v>
      </c>
      <c r="D74">
        <f t="shared" si="2"/>
        <v>1.6419029881036544</v>
      </c>
      <c r="E74">
        <f t="shared" si="3"/>
        <v>1.6259241010904195</v>
      </c>
      <c r="F74">
        <f t="shared" si="4"/>
        <v>-0.22850873032998301</v>
      </c>
    </row>
    <row r="75" spans="1:6" x14ac:dyDescent="0.2">
      <c r="A75">
        <f t="shared" si="5"/>
        <v>-4</v>
      </c>
      <c r="B75">
        <f t="shared" si="0"/>
        <v>-6.9926811943510414E-2</v>
      </c>
      <c r="C75">
        <f t="shared" si="1"/>
        <v>1.5630278953965542</v>
      </c>
      <c r="D75">
        <f t="shared" si="2"/>
        <v>1.5668446502151414</v>
      </c>
      <c r="E75">
        <f t="shared" si="3"/>
        <v>1.563027895396554</v>
      </c>
      <c r="F75">
        <f t="shared" si="4"/>
        <v>-0.1092975577038557</v>
      </c>
    </row>
    <row r="76" spans="1:6" x14ac:dyDescent="0.2">
      <c r="A76">
        <f t="shared" si="5"/>
        <v>0</v>
      </c>
      <c r="B76">
        <f t="shared" si="0"/>
        <v>0</v>
      </c>
      <c r="C76">
        <f t="shared" si="1"/>
        <v>1.5</v>
      </c>
      <c r="D76">
        <f t="shared" si="2"/>
        <v>1.5</v>
      </c>
      <c r="E76">
        <f t="shared" si="3"/>
        <v>1.5</v>
      </c>
      <c r="F76">
        <f t="shared" si="4"/>
        <v>0</v>
      </c>
    </row>
    <row r="77" spans="1:6" x14ac:dyDescent="0.2">
      <c r="A77">
        <f t="shared" si="5"/>
        <v>4</v>
      </c>
      <c r="B77">
        <f t="shared" si="0"/>
        <v>6.9926811943510414E-2</v>
      </c>
      <c r="C77">
        <f t="shared" si="1"/>
        <v>1.4375296708838472</v>
      </c>
      <c r="D77">
        <f t="shared" si="2"/>
        <v>1.4410399718288063</v>
      </c>
      <c r="E77">
        <f t="shared" si="3"/>
        <v>1.437529670883847</v>
      </c>
      <c r="F77">
        <f t="shared" si="4"/>
        <v>0.10052186695911119</v>
      </c>
    </row>
    <row r="78" spans="1:6" x14ac:dyDescent="0.2">
      <c r="A78">
        <f t="shared" si="5"/>
        <v>8</v>
      </c>
      <c r="B78">
        <f t="shared" si="0"/>
        <v>0.14054083470239145</v>
      </c>
      <c r="C78">
        <f t="shared" si="1"/>
        <v>1.3759726592313735</v>
      </c>
      <c r="D78">
        <f t="shared" si="2"/>
        <v>1.3894951303236056</v>
      </c>
      <c r="E78">
        <f t="shared" si="3"/>
        <v>1.3759726592313735</v>
      </c>
      <c r="F78">
        <f t="shared" si="4"/>
        <v>0.19338034605604645</v>
      </c>
    </row>
    <row r="79" spans="1:6" x14ac:dyDescent="0.2">
      <c r="A79">
        <f t="shared" si="5"/>
        <v>12</v>
      </c>
      <c r="B79">
        <f t="shared" si="0"/>
        <v>0.2125565616700221</v>
      </c>
      <c r="C79">
        <f t="shared" si="1"/>
        <v>1.3154614762220582</v>
      </c>
      <c r="D79">
        <f t="shared" si="2"/>
        <v>1.3448496681228885</v>
      </c>
      <c r="E79">
        <f t="shared" si="3"/>
        <v>1.3154614762220582</v>
      </c>
      <c r="F79">
        <f t="shared" si="4"/>
        <v>0.27960996839513225</v>
      </c>
    </row>
    <row r="80" spans="1:6" x14ac:dyDescent="0.2">
      <c r="A80">
        <f t="shared" si="5"/>
        <v>16</v>
      </c>
      <c r="B80">
        <f t="shared" si="0"/>
        <v>0.28674538575880792</v>
      </c>
      <c r="C80">
        <f t="shared" si="1"/>
        <v>1.2559812963288002</v>
      </c>
      <c r="D80">
        <f t="shared" si="2"/>
        <v>1.3065966340235744</v>
      </c>
      <c r="E80">
        <f t="shared" si="3"/>
        <v>1.2559812963288002</v>
      </c>
      <c r="F80">
        <f t="shared" si="4"/>
        <v>0.36014684132164942</v>
      </c>
    </row>
    <row r="81" spans="1:6" x14ac:dyDescent="0.2">
      <c r="A81">
        <f t="shared" si="5"/>
        <v>20</v>
      </c>
      <c r="B81">
        <f t="shared" si="0"/>
        <v>0.36397023426620234</v>
      </c>
      <c r="C81">
        <f t="shared" si="1"/>
        <v>1.1974207125813492</v>
      </c>
      <c r="D81">
        <f t="shared" si="2"/>
        <v>1.2742685066313395</v>
      </c>
      <c r="E81">
        <f t="shared" si="3"/>
        <v>1.1974207125813492</v>
      </c>
      <c r="F81">
        <f t="shared" si="4"/>
        <v>0.43582549727343656</v>
      </c>
    </row>
    <row r="82" spans="1:6" x14ac:dyDescent="0.2">
      <c r="A82">
        <f t="shared" si="5"/>
        <v>24</v>
      </c>
      <c r="B82">
        <f t="shared" si="0"/>
        <v>0.4452286853085361</v>
      </c>
      <c r="C82">
        <f t="shared" si="1"/>
        <v>1.1396047764158039</v>
      </c>
      <c r="D82">
        <f t="shared" si="2"/>
        <v>1.2474527314235109</v>
      </c>
      <c r="E82">
        <f t="shared" si="3"/>
        <v>1.1396047764158037</v>
      </c>
      <c r="F82">
        <f t="shared" si="4"/>
        <v>0.50738473637493653</v>
      </c>
    </row>
    <row r="83" spans="1:6" x14ac:dyDescent="0.2">
      <c r="A83">
        <f t="shared" si="5"/>
        <v>28</v>
      </c>
      <c r="B83">
        <f t="shared" si="0"/>
        <v>0.53170943166147877</v>
      </c>
      <c r="C83">
        <f t="shared" si="1"/>
        <v>1.0823158098177954</v>
      </c>
      <c r="D83">
        <f t="shared" si="2"/>
        <v>1.225798471586889</v>
      </c>
      <c r="E83">
        <f t="shared" si="3"/>
        <v>1.0823158098177954</v>
      </c>
      <c r="F83">
        <f t="shared" si="4"/>
        <v>0.57547752411645314</v>
      </c>
    </row>
    <row r="84" spans="1:6" x14ac:dyDescent="0.2">
      <c r="A84">
        <f t="shared" si="5"/>
        <v>32</v>
      </c>
      <c r="B84">
        <f t="shared" si="0"/>
        <v>0.62486935190932746</v>
      </c>
      <c r="C84">
        <f t="shared" si="1"/>
        <v>1.0253058450690979</v>
      </c>
      <c r="D84">
        <f t="shared" si="2"/>
        <v>1.2090185093464039</v>
      </c>
      <c r="E84">
        <f t="shared" si="3"/>
        <v>1.0253058450690979</v>
      </c>
      <c r="F84">
        <f t="shared" si="4"/>
        <v>0.64068219891717249</v>
      </c>
    </row>
    <row r="85" spans="1:6" x14ac:dyDescent="0.2">
      <c r="A85">
        <f t="shared" si="5"/>
        <v>36</v>
      </c>
      <c r="B85">
        <f t="shared" si="0"/>
        <v>0.7265425280053609</v>
      </c>
      <c r="C85">
        <f t="shared" si="1"/>
        <v>0.96830331540984094</v>
      </c>
      <c r="D85">
        <f t="shared" si="2"/>
        <v>1.1968887206849832</v>
      </c>
      <c r="E85">
        <f t="shared" si="3"/>
        <v>0.96830331540984116</v>
      </c>
      <c r="F85">
        <f t="shared" si="4"/>
        <v>0.70351353865383826</v>
      </c>
    </row>
    <row r="86" spans="1:6" x14ac:dyDescent="0.2">
      <c r="A86">
        <f t="shared" si="5"/>
        <v>40</v>
      </c>
      <c r="B86">
        <f t="shared" si="0"/>
        <v>0.83909963117727993</v>
      </c>
      <c r="C86">
        <f t="shared" si="1"/>
        <v>0.91101573811397185</v>
      </c>
      <c r="D86">
        <f t="shared" si="2"/>
        <v>1.1892465852304051</v>
      </c>
      <c r="E86">
        <f t="shared" si="3"/>
        <v>0.91101573811397185</v>
      </c>
      <c r="F86">
        <f t="shared" si="4"/>
        <v>0.76443296984813125</v>
      </c>
    </row>
    <row r="87" spans="1:6" x14ac:dyDescent="0.2">
      <c r="A87">
        <f t="shared" si="5"/>
        <v>44</v>
      </c>
      <c r="B87">
        <f t="shared" si="0"/>
        <v>0.96568877480707394</v>
      </c>
      <c r="C87">
        <f t="shared" si="1"/>
        <v>0.8531295177181577</v>
      </c>
      <c r="D87">
        <f t="shared" si="2"/>
        <v>1.1859895939534013</v>
      </c>
      <c r="E87">
        <f t="shared" si="3"/>
        <v>0.8531295177181577</v>
      </c>
      <c r="F87">
        <f t="shared" si="4"/>
        <v>0.8238575987169976</v>
      </c>
    </row>
    <row r="88" spans="1:6" x14ac:dyDescent="0.2">
      <c r="A88">
        <f t="shared" si="5"/>
        <v>48</v>
      </c>
      <c r="B88">
        <f t="shared" si="0"/>
        <v>1.1106125148291928</v>
      </c>
      <c r="C88">
        <f t="shared" si="1"/>
        <v>0.79430757627472481</v>
      </c>
      <c r="D88">
        <f t="shared" si="2"/>
        <v>1.1870740461223701</v>
      </c>
      <c r="E88">
        <f t="shared" si="3"/>
        <v>0.79430757627472481</v>
      </c>
      <c r="F88">
        <f t="shared" si="4"/>
        <v>0.88216793483435285</v>
      </c>
    </row>
    <row r="89" spans="1:6" x14ac:dyDescent="0.2">
      <c r="A89">
        <f t="shared" si="5"/>
        <v>52</v>
      </c>
      <c r="B89">
        <f t="shared" si="0"/>
        <v>1.2799416321930785</v>
      </c>
      <c r="C89">
        <f t="shared" si="1"/>
        <v>0.73418523199201713</v>
      </c>
      <c r="D89">
        <f t="shared" si="2"/>
        <v>1.1925144928122469</v>
      </c>
      <c r="E89">
        <f t="shared" si="3"/>
        <v>0.73418523199201702</v>
      </c>
      <c r="F89">
        <f t="shared" si="4"/>
        <v>0.93971424416791638</v>
      </c>
    </row>
    <row r="90" spans="1:6" x14ac:dyDescent="0.2">
      <c r="A90">
        <f t="shared" si="5"/>
        <v>56</v>
      </c>
      <c r="B90">
        <f t="shared" si="0"/>
        <v>1.4825609685127403</v>
      </c>
      <c r="C90">
        <f t="shared" si="1"/>
        <v>0.67236455811329743</v>
      </c>
      <c r="D90">
        <f t="shared" si="2"/>
        <v>1.2023839250107204</v>
      </c>
      <c r="E90">
        <f t="shared" si="3"/>
        <v>0.67236455811329743</v>
      </c>
      <c r="F90">
        <f t="shared" si="4"/>
        <v>0.99682145047009096</v>
      </c>
    </row>
    <row r="91" spans="1:6" x14ac:dyDescent="0.2">
      <c r="A91">
        <f t="shared" si="5"/>
        <v>60</v>
      </c>
      <c r="B91">
        <f t="shared" si="0"/>
        <v>1.7320508075688767</v>
      </c>
      <c r="C91">
        <f t="shared" si="1"/>
        <v>0.60840733721444606</v>
      </c>
      <c r="D91">
        <f t="shared" si="2"/>
        <v>1.2168146744288919</v>
      </c>
      <c r="E91">
        <f t="shared" si="3"/>
        <v>0.60840733721444606</v>
      </c>
      <c r="F91">
        <f t="shared" si="4"/>
        <v>1.0537924197531112</v>
      </c>
    </row>
    <row r="92" spans="1:6" x14ac:dyDescent="0.2">
      <c r="A92">
        <f t="shared" si="5"/>
        <v>64</v>
      </c>
      <c r="B92">
        <f t="shared" si="0"/>
        <v>2.050303841579296</v>
      </c>
      <c r="C92">
        <f t="shared" si="1"/>
        <v>0.54182667412846686</v>
      </c>
      <c r="D92">
        <f t="shared" si="2"/>
        <v>1.235999855595348</v>
      </c>
      <c r="E92">
        <f t="shared" si="3"/>
        <v>0.54182667412846686</v>
      </c>
      <c r="F92">
        <f t="shared" si="4"/>
        <v>1.1109093114357289</v>
      </c>
    </row>
    <row r="93" spans="1:6" x14ac:dyDescent="0.2">
      <c r="A93">
        <f t="shared" si="5"/>
        <v>68</v>
      </c>
      <c r="B93">
        <f t="shared" si="0"/>
        <v>2.4750868534162946</v>
      </c>
      <c r="C93">
        <f t="shared" si="1"/>
        <v>0.47207735134116741</v>
      </c>
      <c r="D93">
        <f t="shared" si="2"/>
        <v>1.2601949875907199</v>
      </c>
      <c r="E93">
        <f t="shared" si="3"/>
        <v>0.4720773513411673</v>
      </c>
      <c r="F93">
        <f t="shared" si="4"/>
        <v>1.1684324461001083</v>
      </c>
    </row>
    <row r="94" spans="1:6" x14ac:dyDescent="0.2">
      <c r="A94">
        <f t="shared" si="5"/>
        <v>72</v>
      </c>
      <c r="B94">
        <f t="shared" si="0"/>
        <v>3.0776835371752527</v>
      </c>
      <c r="C94">
        <f t="shared" si="1"/>
        <v>0.39854513234052513</v>
      </c>
      <c r="D94">
        <f t="shared" si="2"/>
        <v>1.289719140355589</v>
      </c>
      <c r="E94">
        <f t="shared" si="3"/>
        <v>0.39854513234052513</v>
      </c>
      <c r="F94">
        <f t="shared" si="4"/>
        <v>1.2265957926257667</v>
      </c>
    </row>
    <row r="95" spans="1:6" x14ac:dyDescent="0.2">
      <c r="A95">
        <f t="shared" si="5"/>
        <v>76</v>
      </c>
      <c r="B95">
        <f t="shared" si="0"/>
        <v>4.0107809335358455</v>
      </c>
      <c r="C95">
        <f t="shared" si="1"/>
        <v>0.32053549915295243</v>
      </c>
      <c r="D95">
        <f t="shared" si="2"/>
        <v>1.3249544790413454</v>
      </c>
      <c r="E95">
        <f t="shared" si="3"/>
        <v>0.32053549915295243</v>
      </c>
      <c r="F95">
        <f t="shared" si="4"/>
        <v>1.2855976685240569</v>
      </c>
    </row>
    <row r="96" spans="1:6" x14ac:dyDescent="0.2">
      <c r="A96">
        <f t="shared" si="5"/>
        <v>80</v>
      </c>
      <c r="B96">
        <f t="shared" ref="B96:B121" si="6">TAN(A96/180*PI())</f>
        <v>5.6712818196177066</v>
      </c>
      <c r="C96">
        <f t="shared" ref="C96:C121" si="7">$B$8/SQRT(1+B96^2-2*B96*$B$9)</f>
        <v>0.23726285390072688</v>
      </c>
      <c r="D96">
        <f t="shared" ref="D96:D121" si="8">C96*SQRT(1+B96^2)</f>
        <v>1.3663423197899254</v>
      </c>
      <c r="E96">
        <f t="shared" ref="E96:E121" si="9">D96*COS(A96/180*PI())</f>
        <v>0.23726285390072682</v>
      </c>
      <c r="F96">
        <f t="shared" ref="F96:F121" si="10">D96*SIN(A96/180*PI())</f>
        <v>1.3455845097978041</v>
      </c>
    </row>
    <row r="97" spans="1:6" x14ac:dyDescent="0.2">
      <c r="A97">
        <f t="shared" ref="A97:A121" si="11">A96+$A$29</f>
        <v>84</v>
      </c>
      <c r="B97">
        <f t="shared" si="6"/>
        <v>9.5143644542225871</v>
      </c>
      <c r="C97">
        <f t="shared" si="7"/>
        <v>0.14784219442304206</v>
      </c>
      <c r="D97">
        <f t="shared" si="8"/>
        <v>1.4143726005468993</v>
      </c>
      <c r="E97">
        <f t="shared" si="9"/>
        <v>0.14784219442304206</v>
      </c>
      <c r="F97">
        <f t="shared" si="10"/>
        <v>1.4066245194528559</v>
      </c>
    </row>
    <row r="98" spans="1:6" x14ac:dyDescent="0.2">
      <c r="A98">
        <f t="shared" si="11"/>
        <v>88</v>
      </c>
      <c r="B98">
        <f t="shared" si="6"/>
        <v>28.636253282915515</v>
      </c>
      <c r="C98">
        <f t="shared" si="7"/>
        <v>5.1286966853242605E-2</v>
      </c>
      <c r="D98">
        <f t="shared" si="8"/>
        <v>1.4695617902583424</v>
      </c>
      <c r="E98">
        <f t="shared" si="9"/>
        <v>5.1286966853242605E-2</v>
      </c>
      <c r="F98">
        <f t="shared" si="10"/>
        <v>1.4686665729219477</v>
      </c>
    </row>
    <row r="99" spans="1:6" x14ac:dyDescent="0.2">
      <c r="A99">
        <f t="shared" si="11"/>
        <v>92</v>
      </c>
      <c r="B99">
        <f t="shared" si="6"/>
        <v>-28.636253282915796</v>
      </c>
      <c r="C99">
        <f t="shared" si="7"/>
        <v>5.3480388230703862E-2</v>
      </c>
      <c r="D99">
        <f t="shared" si="8"/>
        <v>1.532411446692058</v>
      </c>
      <c r="E99">
        <f t="shared" si="9"/>
        <v>-5.3480388230703856E-2</v>
      </c>
      <c r="F99">
        <f t="shared" si="10"/>
        <v>1.5314779430431047</v>
      </c>
    </row>
    <row r="100" spans="1:6" x14ac:dyDescent="0.2">
      <c r="A100">
        <f t="shared" si="11"/>
        <v>96</v>
      </c>
      <c r="B100">
        <f t="shared" si="6"/>
        <v>-9.5143644542225978</v>
      </c>
      <c r="C100">
        <f t="shared" si="7"/>
        <v>0.16759421525226617</v>
      </c>
      <c r="D100">
        <f t="shared" si="8"/>
        <v>1.6033356849715474</v>
      </c>
      <c r="E100">
        <f t="shared" si="9"/>
        <v>-0.1675942152522662</v>
      </c>
      <c r="F100">
        <f t="shared" si="10"/>
        <v>1.5945524443294923</v>
      </c>
    </row>
    <row r="101" spans="1:6" x14ac:dyDescent="0.2">
      <c r="A101">
        <f t="shared" si="11"/>
        <v>100</v>
      </c>
      <c r="B101">
        <f t="shared" si="6"/>
        <v>-5.6712818196177111</v>
      </c>
      <c r="C101">
        <f t="shared" si="7"/>
        <v>0.29217016235656679</v>
      </c>
      <c r="D101">
        <f t="shared" si="8"/>
        <v>1.6825409070342803</v>
      </c>
      <c r="E101">
        <f t="shared" si="9"/>
        <v>-0.29217016235656679</v>
      </c>
      <c r="F101">
        <f t="shared" si="10"/>
        <v>1.6569793300075519</v>
      </c>
    </row>
    <row r="102" spans="1:6" x14ac:dyDescent="0.2">
      <c r="A102">
        <f t="shared" si="11"/>
        <v>104</v>
      </c>
      <c r="B102">
        <f t="shared" si="6"/>
        <v>-4.0107809335358473</v>
      </c>
      <c r="C102">
        <f t="shared" si="7"/>
        <v>0.42816222105386192</v>
      </c>
      <c r="D102">
        <f t="shared" si="8"/>
        <v>1.7698365829705009</v>
      </c>
      <c r="E102">
        <f t="shared" si="9"/>
        <v>-0.42816222105386192</v>
      </c>
      <c r="F102">
        <f t="shared" si="10"/>
        <v>1.7172648726631901</v>
      </c>
    </row>
    <row r="103" spans="1:6" x14ac:dyDescent="0.2">
      <c r="A103">
        <f t="shared" si="11"/>
        <v>108</v>
      </c>
      <c r="B103">
        <f t="shared" si="6"/>
        <v>-3.077683537175254</v>
      </c>
      <c r="C103">
        <f t="shared" si="7"/>
        <v>0.57611759904716053</v>
      </c>
      <c r="D103">
        <f t="shared" si="8"/>
        <v>1.8643557135505799</v>
      </c>
      <c r="E103">
        <f t="shared" si="9"/>
        <v>-0.57611759904716053</v>
      </c>
      <c r="F103">
        <f t="shared" si="10"/>
        <v>1.7731076500643799</v>
      </c>
    </row>
    <row r="104" spans="1:6" x14ac:dyDescent="0.2">
      <c r="A104">
        <f t="shared" si="11"/>
        <v>112</v>
      </c>
      <c r="B104">
        <f t="shared" si="6"/>
        <v>-2.4750868534162955</v>
      </c>
      <c r="C104">
        <f t="shared" si="7"/>
        <v>0.73579370016267331</v>
      </c>
      <c r="D104">
        <f t="shared" si="8"/>
        <v>1.9641771209983703</v>
      </c>
      <c r="E104">
        <f t="shared" si="9"/>
        <v>-0.7357937001626732</v>
      </c>
      <c r="F104">
        <f t="shared" si="10"/>
        <v>1.8211533140991643</v>
      </c>
    </row>
    <row r="105" spans="1:6" x14ac:dyDescent="0.2">
      <c r="A105">
        <f t="shared" si="11"/>
        <v>116</v>
      </c>
      <c r="B105">
        <f t="shared" si="6"/>
        <v>-2.0503038415792956</v>
      </c>
      <c r="C105">
        <f t="shared" si="7"/>
        <v>0.90562452989472353</v>
      </c>
      <c r="D105">
        <f t="shared" si="8"/>
        <v>2.0658853497273286</v>
      </c>
      <c r="E105">
        <f t="shared" si="9"/>
        <v>-0.90562452989472353</v>
      </c>
      <c r="F105">
        <f t="shared" si="10"/>
        <v>1.8568054526715954</v>
      </c>
    </row>
    <row r="106" spans="1:6" x14ac:dyDescent="0.2">
      <c r="A106">
        <f t="shared" si="11"/>
        <v>120</v>
      </c>
      <c r="B106">
        <f t="shared" si="6"/>
        <v>-1.7320508075688783</v>
      </c>
      <c r="C106">
        <f t="shared" si="7"/>
        <v>1.082098148244689</v>
      </c>
      <c r="D106">
        <f t="shared" si="8"/>
        <v>2.1641962964893788</v>
      </c>
      <c r="E106">
        <f t="shared" si="9"/>
        <v>-1.082098148244689</v>
      </c>
      <c r="F106">
        <f t="shared" si="10"/>
        <v>1.8742489715360011</v>
      </c>
    </row>
    <row r="107" spans="1:6" x14ac:dyDescent="0.2">
      <c r="A107">
        <f t="shared" si="11"/>
        <v>124</v>
      </c>
      <c r="B107">
        <f t="shared" si="6"/>
        <v>-1.4825609685127408</v>
      </c>
      <c r="C107">
        <f t="shared" si="7"/>
        <v>1.2592537217824324</v>
      </c>
      <c r="D107">
        <f t="shared" si="8"/>
        <v>2.2519129158589335</v>
      </c>
      <c r="E107">
        <f t="shared" si="9"/>
        <v>-1.2592537217824322</v>
      </c>
      <c r="F107">
        <f t="shared" si="10"/>
        <v>1.8669204173690361</v>
      </c>
    </row>
    <row r="108" spans="1:6" x14ac:dyDescent="0.2">
      <c r="A108">
        <f t="shared" si="11"/>
        <v>128</v>
      </c>
      <c r="B108">
        <f t="shared" si="6"/>
        <v>-1.2799416321930788</v>
      </c>
      <c r="C108">
        <f t="shared" si="7"/>
        <v>1.4286876570793927</v>
      </c>
      <c r="D108">
        <f t="shared" si="8"/>
        <v>2.3205734227948547</v>
      </c>
      <c r="E108">
        <f t="shared" si="9"/>
        <v>-1.4286876570793929</v>
      </c>
      <c r="F108">
        <f t="shared" si="10"/>
        <v>1.8286368116963039</v>
      </c>
    </row>
    <row r="109" spans="1:6" x14ac:dyDescent="0.2">
      <c r="A109">
        <f t="shared" si="11"/>
        <v>132</v>
      </c>
      <c r="B109">
        <f t="shared" si="6"/>
        <v>-1.1106125148291937</v>
      </c>
      <c r="C109">
        <f t="shared" si="7"/>
        <v>1.5805022439114482</v>
      </c>
      <c r="D109">
        <f t="shared" si="8"/>
        <v>2.3620235405340542</v>
      </c>
      <c r="E109">
        <f t="shared" si="9"/>
        <v>-1.580502243911448</v>
      </c>
      <c r="F109">
        <f t="shared" si="10"/>
        <v>1.7553255718036771</v>
      </c>
    </row>
    <row r="110" spans="1:6" x14ac:dyDescent="0.2">
      <c r="A110">
        <f t="shared" si="11"/>
        <v>136</v>
      </c>
      <c r="B110">
        <f t="shared" si="6"/>
        <v>-0.9656887748070746</v>
      </c>
      <c r="C110">
        <f t="shared" si="7"/>
        <v>1.7052852031563739</v>
      </c>
      <c r="D110">
        <f t="shared" si="8"/>
        <v>2.3706254017274722</v>
      </c>
      <c r="E110">
        <f t="shared" si="9"/>
        <v>-1.7052852031563741</v>
      </c>
      <c r="F110">
        <f t="shared" si="10"/>
        <v>1.646774778532712</v>
      </c>
    </row>
    <row r="111" spans="1:6" x14ac:dyDescent="0.2">
      <c r="A111">
        <f t="shared" si="11"/>
        <v>140</v>
      </c>
      <c r="B111">
        <f t="shared" si="6"/>
        <v>-0.83909963117728037</v>
      </c>
      <c r="C111">
        <f t="shared" si="7"/>
        <v>1.7964798042910171</v>
      </c>
      <c r="D111">
        <f t="shared" si="8"/>
        <v>2.3451378316597191</v>
      </c>
      <c r="E111">
        <f t="shared" si="9"/>
        <v>-1.7964798042910168</v>
      </c>
      <c r="F111">
        <f t="shared" si="10"/>
        <v>1.5074255411980251</v>
      </c>
    </row>
    <row r="112" spans="1:6" x14ac:dyDescent="0.2">
      <c r="A112">
        <f t="shared" si="11"/>
        <v>144</v>
      </c>
      <c r="B112">
        <f t="shared" si="6"/>
        <v>-0.72654252800536101</v>
      </c>
      <c r="C112">
        <f t="shared" si="7"/>
        <v>1.8519746273673354</v>
      </c>
      <c r="D112">
        <f t="shared" si="8"/>
        <v>2.289166532030869</v>
      </c>
      <c r="E112">
        <f t="shared" si="9"/>
        <v>-1.8519746273673352</v>
      </c>
      <c r="F112">
        <f t="shared" si="10"/>
        <v>1.3455383275692503</v>
      </c>
    </row>
    <row r="113" spans="1:6" x14ac:dyDescent="0.2">
      <c r="A113">
        <f t="shared" si="11"/>
        <v>148</v>
      </c>
      <c r="B113">
        <f t="shared" si="6"/>
        <v>-0.62486935190932746</v>
      </c>
      <c r="C113">
        <f t="shared" si="7"/>
        <v>1.874094672721266</v>
      </c>
      <c r="D113">
        <f t="shared" si="8"/>
        <v>2.209891963928873</v>
      </c>
      <c r="E113">
        <f t="shared" si="9"/>
        <v>-1.874094672721266</v>
      </c>
      <c r="F113">
        <f t="shared" si="10"/>
        <v>1.1710643235600606</v>
      </c>
    </row>
    <row r="114" spans="1:6" x14ac:dyDescent="0.2">
      <c r="A114">
        <f t="shared" si="11"/>
        <v>152</v>
      </c>
      <c r="B114">
        <f t="shared" si="6"/>
        <v>-0.53170943166147866</v>
      </c>
      <c r="C114">
        <f t="shared" si="7"/>
        <v>1.8682056618292282</v>
      </c>
      <c r="D114">
        <f t="shared" si="8"/>
        <v>2.1158737811154786</v>
      </c>
      <c r="E114">
        <f t="shared" si="9"/>
        <v>-1.868205661829228</v>
      </c>
      <c r="F114">
        <f t="shared" si="10"/>
        <v>0.99334257067797538</v>
      </c>
    </row>
    <row r="115" spans="1:6" x14ac:dyDescent="0.2">
      <c r="A115">
        <f t="shared" si="11"/>
        <v>156</v>
      </c>
      <c r="B115">
        <f t="shared" si="6"/>
        <v>-0.44522868530853593</v>
      </c>
      <c r="C115">
        <f t="shared" si="7"/>
        <v>1.840866145730335</v>
      </c>
      <c r="D115">
        <f t="shared" si="8"/>
        <v>2.0150788669900237</v>
      </c>
      <c r="E115">
        <f t="shared" si="9"/>
        <v>-1.840866145730335</v>
      </c>
      <c r="F115">
        <f t="shared" si="10"/>
        <v>0.81960641389250877</v>
      </c>
    </row>
    <row r="116" spans="1:6" x14ac:dyDescent="0.2">
      <c r="A116">
        <f t="shared" si="11"/>
        <v>160</v>
      </c>
      <c r="B116">
        <f t="shared" si="6"/>
        <v>-0.36397023426620256</v>
      </c>
      <c r="C116">
        <f t="shared" si="7"/>
        <v>1.7983620133446403</v>
      </c>
      <c r="D116">
        <f t="shared" si="8"/>
        <v>1.9137768814663962</v>
      </c>
      <c r="E116">
        <f t="shared" si="9"/>
        <v>-1.7983620133446405</v>
      </c>
      <c r="F116">
        <f t="shared" si="10"/>
        <v>0.65455024329248845</v>
      </c>
    </row>
    <row r="117" spans="1:6" x14ac:dyDescent="0.2">
      <c r="A117">
        <f t="shared" si="11"/>
        <v>164</v>
      </c>
      <c r="B117">
        <f t="shared" si="6"/>
        <v>-0.28674538575880798</v>
      </c>
      <c r="C117">
        <f t="shared" si="7"/>
        <v>1.7459238017602405</v>
      </c>
      <c r="D117">
        <f t="shared" si="8"/>
        <v>1.8162835460285216</v>
      </c>
      <c r="E117">
        <f t="shared" si="9"/>
        <v>-1.7459238017602403</v>
      </c>
      <c r="F117">
        <f t="shared" si="10"/>
        <v>0.50063559404122471</v>
      </c>
    </row>
    <row r="118" spans="1:6" x14ac:dyDescent="0.2">
      <c r="A118">
        <f t="shared" si="11"/>
        <v>168</v>
      </c>
      <c r="B118">
        <f t="shared" si="6"/>
        <v>-0.2125565616700221</v>
      </c>
      <c r="C118">
        <f t="shared" si="7"/>
        <v>1.6875117882298991</v>
      </c>
      <c r="D118">
        <f t="shared" si="8"/>
        <v>1.7252118054207044</v>
      </c>
      <c r="E118">
        <f t="shared" si="9"/>
        <v>-1.6875117882298993</v>
      </c>
      <c r="F118">
        <f t="shared" si="10"/>
        <v>0.35869170348377782</v>
      </c>
    </row>
    <row r="119" spans="1:6" x14ac:dyDescent="0.2">
      <c r="A119">
        <f t="shared" si="11"/>
        <v>172</v>
      </c>
      <c r="B119">
        <f t="shared" si="6"/>
        <v>-0.14054083470239132</v>
      </c>
      <c r="C119">
        <f t="shared" si="7"/>
        <v>1.6259241010904191</v>
      </c>
      <c r="D119">
        <f t="shared" si="8"/>
        <v>1.6419029881036542</v>
      </c>
      <c r="E119">
        <f t="shared" si="9"/>
        <v>-1.6259241010904193</v>
      </c>
      <c r="F119">
        <f t="shared" si="10"/>
        <v>0.22850873032998281</v>
      </c>
    </row>
    <row r="120" spans="1:6" x14ac:dyDescent="0.2">
      <c r="A120">
        <f t="shared" si="11"/>
        <v>176</v>
      </c>
      <c r="B120">
        <f t="shared" si="6"/>
        <v>-6.9926811943510636E-2</v>
      </c>
      <c r="C120">
        <f t="shared" si="7"/>
        <v>1.5630278953965544</v>
      </c>
      <c r="D120">
        <f t="shared" si="8"/>
        <v>1.5668446502151416</v>
      </c>
      <c r="E120">
        <f t="shared" si="9"/>
        <v>-1.5630278953965542</v>
      </c>
      <c r="F120">
        <f t="shared" si="10"/>
        <v>0.10929755770385607</v>
      </c>
    </row>
    <row r="121" spans="1:6" x14ac:dyDescent="0.2">
      <c r="A121">
        <f t="shared" si="11"/>
        <v>180</v>
      </c>
      <c r="B121">
        <f t="shared" si="6"/>
        <v>-1.22514845490862E-16</v>
      </c>
      <c r="C121">
        <f t="shared" si="7"/>
        <v>1.5</v>
      </c>
      <c r="D121">
        <f t="shared" si="8"/>
        <v>1.5</v>
      </c>
      <c r="E121">
        <f t="shared" si="9"/>
        <v>-1.5</v>
      </c>
      <c r="F121">
        <f t="shared" si="10"/>
        <v>1.83772268236293E-16</v>
      </c>
    </row>
  </sheetData>
  <mergeCells count="1">
    <mergeCell ref="A1:C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9209" r:id="rId4">
          <objectPr defaultSize="0" autoPict="0" r:id="rId5">
            <anchor moveWithCells="1">
              <from>
                <xdr:col>0</xdr:col>
                <xdr:colOff>66675</xdr:colOff>
                <xdr:row>11</xdr:row>
                <xdr:rowOff>123825</xdr:rowOff>
              </from>
              <to>
                <xdr:col>2</xdr:col>
                <xdr:colOff>314325</xdr:colOff>
                <xdr:row>16</xdr:row>
                <xdr:rowOff>19050</xdr:rowOff>
              </to>
            </anchor>
          </objectPr>
        </oleObject>
      </mc:Choice>
      <mc:Fallback>
        <oleObject progId="Equation.DSMT4" shapeId="29209" r:id="rId4"/>
      </mc:Fallback>
    </mc:AlternateContent>
    <mc:AlternateContent xmlns:mc="http://schemas.openxmlformats.org/markup-compatibility/2006">
      <mc:Choice Requires="x14">
        <oleObject progId="Equation.DSMT4" shapeId="29210" r:id="rId6">
          <objectPr defaultSize="0" autoPict="0" r:id="rId7">
            <anchor moveWithCells="1">
              <from>
                <xdr:col>0</xdr:col>
                <xdr:colOff>104775</xdr:colOff>
                <xdr:row>18</xdr:row>
                <xdr:rowOff>66675</xdr:rowOff>
              </from>
              <to>
                <xdr:col>1</xdr:col>
                <xdr:colOff>733425</xdr:colOff>
                <xdr:row>21</xdr:row>
                <xdr:rowOff>85725</xdr:rowOff>
              </to>
            </anchor>
          </objectPr>
        </oleObject>
      </mc:Choice>
      <mc:Fallback>
        <oleObject progId="Equation.DSMT4" shapeId="29210" r:id="rId6"/>
      </mc:Fallback>
    </mc:AlternateContent>
    <mc:AlternateContent xmlns:mc="http://schemas.openxmlformats.org/markup-compatibility/2006">
      <mc:Choice Requires="x14">
        <oleObject progId="Equation.DSMT4" shapeId="29216" r:id="rId8">
          <objectPr defaultSize="0" autoPict="0" r:id="rId9">
            <anchor moveWithCells="1">
              <from>
                <xdr:col>0</xdr:col>
                <xdr:colOff>114300</xdr:colOff>
                <xdr:row>2</xdr:row>
                <xdr:rowOff>76200</xdr:rowOff>
              </from>
              <to>
                <xdr:col>2</xdr:col>
                <xdr:colOff>838200</xdr:colOff>
                <xdr:row>5</xdr:row>
                <xdr:rowOff>28575</xdr:rowOff>
              </to>
            </anchor>
          </objectPr>
        </oleObject>
      </mc:Choice>
      <mc:Fallback>
        <oleObject progId="Equation.DSMT4" shapeId="29216" r:id="rId8"/>
      </mc:Fallback>
    </mc:AlternateContent>
    <mc:AlternateContent xmlns:mc="http://schemas.openxmlformats.org/markup-compatibility/2006">
      <mc:Choice Requires="x14">
        <oleObject progId="Equation.DSMT4" shapeId="29217" r:id="rId10">
          <objectPr defaultSize="0" autoPict="0" r:id="rId11">
            <anchor moveWithCells="1">
              <from>
                <xdr:col>2</xdr:col>
                <xdr:colOff>485775</xdr:colOff>
                <xdr:row>20</xdr:row>
                <xdr:rowOff>104775</xdr:rowOff>
              </from>
              <to>
                <xdr:col>4</xdr:col>
                <xdr:colOff>0</xdr:colOff>
                <xdr:row>23</xdr:row>
                <xdr:rowOff>123825</xdr:rowOff>
              </to>
            </anchor>
          </objectPr>
        </oleObject>
      </mc:Choice>
      <mc:Fallback>
        <oleObject progId="Equation.DSMT4" shapeId="29217" r:id="rId10"/>
      </mc:Fallback>
    </mc:AlternateContent>
    <mc:AlternateContent xmlns:mc="http://schemas.openxmlformats.org/markup-compatibility/2006">
      <mc:Choice Requires="x14">
        <oleObject progId="Equation.DSMT4" shapeId="29218" r:id="rId12">
          <objectPr defaultSize="0" autoPict="0" r:id="rId13">
            <anchor moveWithCells="1">
              <from>
                <xdr:col>2</xdr:col>
                <xdr:colOff>485775</xdr:colOff>
                <xdr:row>23</xdr:row>
                <xdr:rowOff>180975</xdr:rowOff>
              </from>
              <to>
                <xdr:col>4</xdr:col>
                <xdr:colOff>0</xdr:colOff>
                <xdr:row>27</xdr:row>
                <xdr:rowOff>9525</xdr:rowOff>
              </to>
            </anchor>
          </objectPr>
        </oleObject>
      </mc:Choice>
      <mc:Fallback>
        <oleObject progId="Equation.DSMT4" shapeId="29218" r:id="rId12"/>
      </mc:Fallback>
    </mc:AlternateContent>
    <mc:AlternateContent xmlns:mc="http://schemas.openxmlformats.org/markup-compatibility/2006">
      <mc:Choice Requires="x14">
        <oleObject progId="Equation.DSMT4" shapeId="29219" r:id="rId14">
          <objectPr defaultSize="0" autoPict="0" r:id="rId15">
            <anchor moveWithCells="1">
              <from>
                <xdr:col>0</xdr:col>
                <xdr:colOff>104775</xdr:colOff>
                <xdr:row>21</xdr:row>
                <xdr:rowOff>142875</xdr:rowOff>
              </from>
              <to>
                <xdr:col>1</xdr:col>
                <xdr:colOff>733425</xdr:colOff>
                <xdr:row>24</xdr:row>
                <xdr:rowOff>161925</xdr:rowOff>
              </to>
            </anchor>
          </objectPr>
        </oleObject>
      </mc:Choice>
      <mc:Fallback>
        <oleObject progId="Equation.DSMT4" shapeId="29219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3"/>
  <sheetViews>
    <sheetView zoomScale="75" workbookViewId="0">
      <selection activeCell="C34" sqref="C34"/>
    </sheetView>
  </sheetViews>
  <sheetFormatPr baseColWidth="10" defaultRowHeight="15" x14ac:dyDescent="0.2"/>
  <cols>
    <col min="2" max="2" width="12.5546875" bestFit="1" customWidth="1"/>
    <col min="5" max="5" width="12.5546875" bestFit="1" customWidth="1"/>
    <col min="6" max="6" width="13.109375" bestFit="1" customWidth="1"/>
  </cols>
  <sheetData>
    <row r="1" spans="1:3" x14ac:dyDescent="0.2">
      <c r="A1" s="94" t="s">
        <v>26</v>
      </c>
      <c r="B1" s="95"/>
      <c r="C1" s="95"/>
    </row>
    <row r="2" spans="1:3" x14ac:dyDescent="0.2">
      <c r="A2" s="95"/>
      <c r="B2" s="95"/>
      <c r="C2" s="95"/>
    </row>
    <row r="8" spans="1:3" ht="18" x14ac:dyDescent="0.25">
      <c r="A8" s="8" t="s">
        <v>14</v>
      </c>
      <c r="B8" s="6">
        <v>0.95</v>
      </c>
    </row>
    <row r="9" spans="1:3" ht="18" x14ac:dyDescent="0.25">
      <c r="A9" s="9" t="s">
        <v>25</v>
      </c>
      <c r="B9" s="4">
        <f>CHIINV(1-B8,2)</f>
        <v>5.9914645471079799</v>
      </c>
    </row>
    <row r="10" spans="1:3" ht="18" x14ac:dyDescent="0.25">
      <c r="A10" s="22" t="s">
        <v>15</v>
      </c>
      <c r="B10" s="6">
        <f>SQRT(B9)</f>
        <v>2.4477468306808161</v>
      </c>
    </row>
    <row r="11" spans="1:3" ht="18" x14ac:dyDescent="0.25">
      <c r="A11" s="21" t="s">
        <v>23</v>
      </c>
      <c r="B11" s="6">
        <v>-0.5</v>
      </c>
    </row>
    <row r="12" spans="1:3" ht="18" x14ac:dyDescent="0.25">
      <c r="A12" s="21" t="s">
        <v>28</v>
      </c>
      <c r="B12" s="6">
        <v>1</v>
      </c>
    </row>
    <row r="13" spans="1:3" ht="18" x14ac:dyDescent="0.25">
      <c r="A13" s="21" t="s">
        <v>29</v>
      </c>
      <c r="B13" s="6">
        <v>1</v>
      </c>
    </row>
    <row r="14" spans="1:3" ht="18" x14ac:dyDescent="0.25">
      <c r="A14" s="21" t="s">
        <v>31</v>
      </c>
      <c r="B14" s="6">
        <v>0</v>
      </c>
    </row>
    <row r="15" spans="1:3" ht="18" x14ac:dyDescent="0.25">
      <c r="A15" s="21" t="s">
        <v>32</v>
      </c>
      <c r="B15" s="6">
        <v>0</v>
      </c>
    </row>
    <row r="30" spans="1:6" x14ac:dyDescent="0.2">
      <c r="A30" t="s">
        <v>27</v>
      </c>
    </row>
    <row r="31" spans="1:6" x14ac:dyDescent="0.2">
      <c r="A31" s="20">
        <v>4</v>
      </c>
    </row>
    <row r="32" spans="1:6" ht="18" x14ac:dyDescent="0.25">
      <c r="A32" s="24" t="s">
        <v>30</v>
      </c>
      <c r="B32" s="23" t="s">
        <v>21</v>
      </c>
      <c r="C32" s="23" t="s">
        <v>19</v>
      </c>
      <c r="D32" s="23" t="s">
        <v>23</v>
      </c>
      <c r="E32" s="23" t="s">
        <v>19</v>
      </c>
      <c r="F32" s="23" t="s">
        <v>22</v>
      </c>
    </row>
    <row r="33" spans="1:6" x14ac:dyDescent="0.2">
      <c r="A33">
        <v>-180</v>
      </c>
      <c r="B33">
        <f t="shared" ref="B33:B64" si="0">TAN(A33/180*PI())</f>
        <v>1.22514845490862E-16</v>
      </c>
      <c r="C33">
        <f t="shared" ref="C33:C64" si="1">$B$10/SQRT((1/(1-$B$11^2))*(1/$B$12^2+B33^2/$B$13^2-2*B33*$B$11/($B$12*$B$13)))</f>
        <v>2.1198109374024336</v>
      </c>
      <c r="D33">
        <f t="shared" ref="D33:D64" si="2">C33*SQRT(1+B33^2)</f>
        <v>2.1198109374024336</v>
      </c>
      <c r="E33">
        <f>D33*COS(A33/180*PI())+$B$14</f>
        <v>-2.1198109374024336</v>
      </c>
      <c r="F33">
        <f>D33*SIN(A33/180*PI())+$B$15</f>
        <v>-2.5970830946569849E-16</v>
      </c>
    </row>
    <row r="34" spans="1:6" x14ac:dyDescent="0.2">
      <c r="A34">
        <f t="shared" ref="A34:A65" si="3">A33+$A$31</f>
        <v>-176</v>
      </c>
      <c r="B34">
        <f t="shared" si="0"/>
        <v>6.9926811943510636E-2</v>
      </c>
      <c r="C34">
        <f t="shared" si="1"/>
        <v>2.0447016706972927</v>
      </c>
      <c r="D34">
        <f t="shared" si="2"/>
        <v>2.0496946237835378</v>
      </c>
      <c r="E34">
        <f t="shared" ref="E34:E97" si="4">D34*COS(A34/180*PI())+$B$14</f>
        <v>-2.0447016706972927</v>
      </c>
      <c r="F34">
        <f t="shared" ref="F34:F97" si="5">D34*SIN(A34/180*PI())+$B$15</f>
        <v>-0.1429794692074316</v>
      </c>
    </row>
    <row r="35" spans="1:6" x14ac:dyDescent="0.2">
      <c r="A35">
        <f t="shared" si="3"/>
        <v>-172</v>
      </c>
      <c r="B35">
        <f t="shared" si="0"/>
        <v>0.14054083470239132</v>
      </c>
      <c r="C35">
        <f t="shared" si="1"/>
        <v>1.9679468944362877</v>
      </c>
      <c r="D35">
        <f t="shared" si="2"/>
        <v>1.9872870352541496</v>
      </c>
      <c r="E35">
        <f t="shared" si="4"/>
        <v>-1.9679468944362879</v>
      </c>
      <c r="F35">
        <f t="shared" si="5"/>
        <v>-0.27657689919405465</v>
      </c>
    </row>
    <row r="36" spans="1:6" x14ac:dyDescent="0.2">
      <c r="A36">
        <f t="shared" si="3"/>
        <v>-168</v>
      </c>
      <c r="B36">
        <f t="shared" si="0"/>
        <v>0.2125565616700221</v>
      </c>
      <c r="C36">
        <f t="shared" si="1"/>
        <v>1.8901759599401304</v>
      </c>
      <c r="D36">
        <f t="shared" si="2"/>
        <v>1.9324036152847706</v>
      </c>
      <c r="E36">
        <f t="shared" si="4"/>
        <v>-1.8901759599401304</v>
      </c>
      <c r="F36">
        <f t="shared" si="5"/>
        <v>-0.40176930299620756</v>
      </c>
    </row>
    <row r="37" spans="1:6" x14ac:dyDescent="0.2">
      <c r="A37">
        <f t="shared" si="3"/>
        <v>-164</v>
      </c>
      <c r="B37">
        <f t="shared" si="0"/>
        <v>0.28674538575880798</v>
      </c>
      <c r="C37">
        <f t="shared" si="1"/>
        <v>1.8117590212131809</v>
      </c>
      <c r="D37">
        <f t="shared" si="2"/>
        <v>1.8847718876852404</v>
      </c>
      <c r="E37">
        <f t="shared" si="4"/>
        <v>-1.8117590212131809</v>
      </c>
      <c r="F37">
        <f t="shared" si="5"/>
        <v>-0.51951353943977385</v>
      </c>
    </row>
    <row r="38" spans="1:6" x14ac:dyDescent="0.2">
      <c r="A38">
        <f t="shared" si="3"/>
        <v>-160</v>
      </c>
      <c r="B38">
        <f t="shared" si="0"/>
        <v>0.36397023426620256</v>
      </c>
      <c r="C38">
        <f t="shared" si="1"/>
        <v>1.7328733067479565</v>
      </c>
      <c r="D38">
        <f t="shared" si="2"/>
        <v>1.8440852555580085</v>
      </c>
      <c r="E38">
        <f t="shared" si="4"/>
        <v>-1.7328733067479565</v>
      </c>
      <c r="F38">
        <f t="shared" si="5"/>
        <v>-0.63071430341070278</v>
      </c>
    </row>
    <row r="39" spans="1:6" x14ac:dyDescent="0.2">
      <c r="A39">
        <f t="shared" si="3"/>
        <v>-156</v>
      </c>
      <c r="B39">
        <f t="shared" si="0"/>
        <v>0.44522868530853593</v>
      </c>
      <c r="C39">
        <f t="shared" si="1"/>
        <v>1.6535522420862672</v>
      </c>
      <c r="D39">
        <f t="shared" si="2"/>
        <v>1.8100382725926409</v>
      </c>
      <c r="E39">
        <f t="shared" si="4"/>
        <v>-1.6535522420862672</v>
      </c>
      <c r="F39">
        <f t="shared" si="5"/>
        <v>-0.73620889083305063</v>
      </c>
    </row>
    <row r="40" spans="1:6" x14ac:dyDescent="0.2">
      <c r="A40">
        <f t="shared" si="3"/>
        <v>-152</v>
      </c>
      <c r="B40">
        <f t="shared" si="0"/>
        <v>0.53170943166147866</v>
      </c>
      <c r="C40">
        <f t="shared" si="1"/>
        <v>1.5737208387490984</v>
      </c>
      <c r="D40">
        <f t="shared" si="2"/>
        <v>1.7823490901124635</v>
      </c>
      <c r="E40">
        <f t="shared" si="4"/>
        <v>-1.5737208387490984</v>
      </c>
      <c r="F40">
        <f t="shared" si="5"/>
        <v>-0.83676221276510854</v>
      </c>
    </row>
    <row r="41" spans="1:6" x14ac:dyDescent="0.2">
      <c r="A41">
        <f t="shared" si="3"/>
        <v>-148</v>
      </c>
      <c r="B41">
        <f t="shared" si="0"/>
        <v>0.62486935190932746</v>
      </c>
      <c r="C41">
        <f t="shared" si="1"/>
        <v>1.4932204519403325</v>
      </c>
      <c r="D41">
        <f t="shared" si="2"/>
        <v>1.7607733083866293</v>
      </c>
      <c r="E41">
        <f t="shared" si="4"/>
        <v>-1.4932204519403325</v>
      </c>
      <c r="F41">
        <f t="shared" si="5"/>
        <v>-0.93306769606170858</v>
      </c>
    </row>
    <row r="42" spans="1:6" x14ac:dyDescent="0.2">
      <c r="A42">
        <f t="shared" si="3"/>
        <v>-144</v>
      </c>
      <c r="B42">
        <f t="shared" si="0"/>
        <v>0.72654252800536101</v>
      </c>
      <c r="C42">
        <f t="shared" si="1"/>
        <v>1.4118254540815995</v>
      </c>
      <c r="D42">
        <f t="shared" si="2"/>
        <v>1.7451122336093652</v>
      </c>
      <c r="E42">
        <f t="shared" si="4"/>
        <v>-1.4118254540815995</v>
      </c>
      <c r="F42">
        <f t="shared" si="5"/>
        <v>-1.0257512345107622</v>
      </c>
    </row>
    <row r="43" spans="1:6" x14ac:dyDescent="0.2">
      <c r="A43">
        <f t="shared" si="3"/>
        <v>-140</v>
      </c>
      <c r="B43">
        <f t="shared" si="0"/>
        <v>0.83909963117728037</v>
      </c>
      <c r="C43">
        <f t="shared" si="1"/>
        <v>1.3292538012848067</v>
      </c>
      <c r="D43">
        <f t="shared" si="2"/>
        <v>1.7352176015698271</v>
      </c>
      <c r="E43">
        <f t="shared" si="4"/>
        <v>-1.3292538012848067</v>
      </c>
      <c r="F43">
        <f t="shared" si="5"/>
        <v>-1.1153763743990792</v>
      </c>
    </row>
    <row r="44" spans="1:6" x14ac:dyDescent="0.2">
      <c r="A44">
        <f t="shared" si="3"/>
        <v>-136</v>
      </c>
      <c r="B44">
        <f t="shared" si="0"/>
        <v>0.9656887748070746</v>
      </c>
      <c r="C44">
        <f t="shared" si="1"/>
        <v>1.2451729771376361</v>
      </c>
      <c r="D44">
        <f t="shared" si="2"/>
        <v>1.7309941373345856</v>
      </c>
      <c r="E44">
        <f t="shared" si="4"/>
        <v>-1.2451729771376363</v>
      </c>
      <c r="F44">
        <f t="shared" si="5"/>
        <v>-1.2024495667149213</v>
      </c>
    </row>
    <row r="45" spans="1:6" x14ac:dyDescent="0.2">
      <c r="A45">
        <f t="shared" si="3"/>
        <v>-132</v>
      </c>
      <c r="B45">
        <f t="shared" si="0"/>
        <v>1.1106125148291937</v>
      </c>
      <c r="C45">
        <f t="shared" si="1"/>
        <v>1.1592024094601405</v>
      </c>
      <c r="D45">
        <f t="shared" si="2"/>
        <v>1.732400817484733</v>
      </c>
      <c r="E45">
        <f t="shared" si="4"/>
        <v>-1.1592024094601405</v>
      </c>
      <c r="F45">
        <f t="shared" si="5"/>
        <v>-1.2874247031665873</v>
      </c>
    </row>
    <row r="46" spans="1:6" x14ac:dyDescent="0.2">
      <c r="A46">
        <f t="shared" si="3"/>
        <v>-128</v>
      </c>
      <c r="B46">
        <f t="shared" si="0"/>
        <v>1.2799416321930788</v>
      </c>
      <c r="C46">
        <f t="shared" si="1"/>
        <v>1.0709131711268107</v>
      </c>
      <c r="D46">
        <f t="shared" si="2"/>
        <v>1.7394513284436777</v>
      </c>
      <c r="E46">
        <f t="shared" si="4"/>
        <v>-1.0709131711268107</v>
      </c>
      <c r="F46">
        <f t="shared" si="5"/>
        <v>-1.3707063521891161</v>
      </c>
    </row>
    <row r="47" spans="1:6" x14ac:dyDescent="0.2">
      <c r="A47">
        <f t="shared" si="3"/>
        <v>-124</v>
      </c>
      <c r="B47">
        <f t="shared" si="0"/>
        <v>1.4825609685127408</v>
      </c>
      <c r="C47">
        <f t="shared" si="1"/>
        <v>0.97982558891164939</v>
      </c>
      <c r="D47">
        <f t="shared" si="2"/>
        <v>1.7522139190790131</v>
      </c>
      <c r="E47">
        <f t="shared" si="4"/>
        <v>-0.97982558891164928</v>
      </c>
      <c r="F47">
        <f t="shared" si="5"/>
        <v>-1.4526511740704213</v>
      </c>
    </row>
    <row r="48" spans="1:6" x14ac:dyDescent="0.2">
      <c r="A48">
        <f t="shared" si="3"/>
        <v>-120</v>
      </c>
      <c r="B48">
        <f t="shared" si="0"/>
        <v>1.7320508075688783</v>
      </c>
      <c r="C48">
        <f t="shared" si="1"/>
        <v>0.88540529119632883</v>
      </c>
      <c r="D48">
        <f t="shared" si="2"/>
        <v>1.7708105823926585</v>
      </c>
      <c r="E48">
        <f t="shared" si="4"/>
        <v>-0.88540529119632883</v>
      </c>
      <c r="F48">
        <f t="shared" si="5"/>
        <v>-1.5335669496423592</v>
      </c>
    </row>
    <row r="49" spans="1:6" x14ac:dyDescent="0.2">
      <c r="A49">
        <f t="shared" si="3"/>
        <v>-116</v>
      </c>
      <c r="B49">
        <f t="shared" si="0"/>
        <v>2.0503038415792956</v>
      </c>
      <c r="C49">
        <f t="shared" si="1"/>
        <v>0.7870582320981756</v>
      </c>
      <c r="D49">
        <f t="shared" si="2"/>
        <v>1.7954152271724879</v>
      </c>
      <c r="E49">
        <f t="shared" si="4"/>
        <v>-0.7870582320981756</v>
      </c>
      <c r="F49">
        <f t="shared" si="5"/>
        <v>-1.6137085168174985</v>
      </c>
    </row>
    <row r="50" spans="1:6" x14ac:dyDescent="0.2">
      <c r="A50">
        <f t="shared" si="3"/>
        <v>-112</v>
      </c>
      <c r="B50">
        <f t="shared" si="0"/>
        <v>2.4750868534162955</v>
      </c>
      <c r="C50">
        <f t="shared" si="1"/>
        <v>0.68412535579012956</v>
      </c>
      <c r="D50">
        <f t="shared" si="2"/>
        <v>1.8262501723523323</v>
      </c>
      <c r="E50">
        <f t="shared" si="4"/>
        <v>-0.68412535579012945</v>
      </c>
      <c r="F50">
        <f t="shared" si="5"/>
        <v>-1.6932696742048954</v>
      </c>
    </row>
    <row r="51" spans="1:6" x14ac:dyDescent="0.2">
      <c r="A51">
        <f t="shared" si="3"/>
        <v>-108</v>
      </c>
      <c r="B51">
        <f t="shared" si="0"/>
        <v>3.077683537175254</v>
      </c>
      <c r="C51">
        <f t="shared" si="1"/>
        <v>0.57587784894675431</v>
      </c>
      <c r="D51">
        <f t="shared" si="2"/>
        <v>1.8635798659280529</v>
      </c>
      <c r="E51">
        <f t="shared" si="4"/>
        <v>-0.5758778489467542</v>
      </c>
      <c r="F51">
        <f t="shared" si="5"/>
        <v>-1.7723697751273235</v>
      </c>
    </row>
    <row r="52" spans="1:6" x14ac:dyDescent="0.2">
      <c r="A52">
        <f t="shared" si="3"/>
        <v>-104</v>
      </c>
      <c r="B52">
        <f t="shared" si="0"/>
        <v>4.0107809335358473</v>
      </c>
      <c r="C52">
        <f t="shared" si="1"/>
        <v>0.46151443428494549</v>
      </c>
      <c r="D52">
        <f t="shared" si="2"/>
        <v>1.9077001407456717</v>
      </c>
      <c r="E52">
        <f t="shared" si="4"/>
        <v>-0.46151443428494554</v>
      </c>
      <c r="F52">
        <f t="shared" si="5"/>
        <v>-1.8510332935816423</v>
      </c>
    </row>
    <row r="53" spans="1:6" x14ac:dyDescent="0.2">
      <c r="A53">
        <f t="shared" si="3"/>
        <v>-100</v>
      </c>
      <c r="B53">
        <f t="shared" si="0"/>
        <v>5.6712818196177111</v>
      </c>
      <c r="C53">
        <f t="shared" si="1"/>
        <v>0.34016297681683566</v>
      </c>
      <c r="D53">
        <f t="shared" si="2"/>
        <v>1.9589205103510656</v>
      </c>
      <c r="E53">
        <f t="shared" si="4"/>
        <v>-0.3401629768168356</v>
      </c>
      <c r="F53">
        <f t="shared" si="5"/>
        <v>-1.9291601061283608</v>
      </c>
    </row>
    <row r="54" spans="1:6" x14ac:dyDescent="0.2">
      <c r="A54">
        <f t="shared" si="3"/>
        <v>-96</v>
      </c>
      <c r="B54">
        <f t="shared" si="0"/>
        <v>9.5143644542225978</v>
      </c>
      <c r="C54">
        <f t="shared" si="1"/>
        <v>0.21088992994657332</v>
      </c>
      <c r="D54">
        <f t="shared" si="2"/>
        <v>2.017535926138827</v>
      </c>
      <c r="E54">
        <f t="shared" si="4"/>
        <v>-0.21088992994657332</v>
      </c>
      <c r="F54">
        <f t="shared" si="5"/>
        <v>-2.0064836532371713</v>
      </c>
    </row>
    <row r="55" spans="1:6" x14ac:dyDescent="0.2">
      <c r="A55">
        <f t="shared" si="3"/>
        <v>-92</v>
      </c>
      <c r="B55">
        <f t="shared" si="0"/>
        <v>28.636253282915796</v>
      </c>
      <c r="C55">
        <f t="shared" si="1"/>
        <v>7.2722979778231125E-2</v>
      </c>
      <c r="D55">
        <f t="shared" si="2"/>
        <v>2.0837830527515924</v>
      </c>
      <c r="E55">
        <f t="shared" si="4"/>
        <v>-7.2722979778231112E-2</v>
      </c>
      <c r="F55">
        <f t="shared" si="5"/>
        <v>-2.0825136684177901</v>
      </c>
    </row>
    <row r="56" spans="1:6" x14ac:dyDescent="0.2">
      <c r="A56">
        <f t="shared" si="3"/>
        <v>-88</v>
      </c>
      <c r="B56">
        <f t="shared" si="0"/>
        <v>-28.636253282915515</v>
      </c>
      <c r="C56">
        <f t="shared" si="1"/>
        <v>7.5305247124555955E-2</v>
      </c>
      <c r="D56">
        <f t="shared" si="2"/>
        <v>2.1577745881693242</v>
      </c>
      <c r="E56">
        <f t="shared" si="4"/>
        <v>7.5305247124555955E-2</v>
      </c>
      <c r="F56">
        <f t="shared" si="5"/>
        <v>-2.1564601301913298</v>
      </c>
    </row>
    <row r="57" spans="1:6" x14ac:dyDescent="0.2">
      <c r="A57">
        <f t="shared" si="3"/>
        <v>-84</v>
      </c>
      <c r="B57">
        <f t="shared" si="0"/>
        <v>-9.5143644542225871</v>
      </c>
      <c r="C57">
        <f t="shared" si="1"/>
        <v>0.23408144447023455</v>
      </c>
      <c r="D57">
        <f t="shared" si="2"/>
        <v>2.2394038633367295</v>
      </c>
      <c r="E57">
        <f t="shared" si="4"/>
        <v>0.23408144447023457</v>
      </c>
      <c r="F57">
        <f t="shared" si="5"/>
        <v>-2.2271361746606777</v>
      </c>
    </row>
    <row r="58" spans="1:6" x14ac:dyDescent="0.2">
      <c r="A58">
        <f t="shared" si="3"/>
        <v>-80</v>
      </c>
      <c r="B58">
        <f t="shared" si="0"/>
        <v>-5.6712818196177066</v>
      </c>
      <c r="C58">
        <f t="shared" si="1"/>
        <v>0.40428975071372458</v>
      </c>
      <c r="D58">
        <f t="shared" si="2"/>
        <v>2.3282118830476937</v>
      </c>
      <c r="E58">
        <f t="shared" si="4"/>
        <v>0.40428975071372453</v>
      </c>
      <c r="F58">
        <f t="shared" si="5"/>
        <v>-2.2928411130805206</v>
      </c>
    </row>
    <row r="59" spans="1:6" x14ac:dyDescent="0.2">
      <c r="A59">
        <f t="shared" si="3"/>
        <v>-76</v>
      </c>
      <c r="B59">
        <f t="shared" si="0"/>
        <v>-4.0107809335358455</v>
      </c>
      <c r="C59">
        <f t="shared" si="1"/>
        <v>0.58622805916992837</v>
      </c>
      <c r="D59">
        <f t="shared" si="2"/>
        <v>2.4232120772566139</v>
      </c>
      <c r="E59">
        <f t="shared" si="4"/>
        <v>0.58622805916992837</v>
      </c>
      <c r="F59">
        <f t="shared" si="5"/>
        <v>-2.3512323224224723</v>
      </c>
    </row>
    <row r="60" spans="1:6" x14ac:dyDescent="0.2">
      <c r="A60">
        <f t="shared" si="3"/>
        <v>-72</v>
      </c>
      <c r="B60">
        <f t="shared" si="0"/>
        <v>-3.0776835371752527</v>
      </c>
      <c r="C60">
        <f t="shared" si="1"/>
        <v>0.77955025740536688</v>
      </c>
      <c r="D60">
        <f t="shared" si="2"/>
        <v>2.5226776248412253</v>
      </c>
      <c r="E60">
        <f t="shared" si="4"/>
        <v>0.77955025740536665</v>
      </c>
      <c r="F60">
        <f t="shared" si="5"/>
        <v>-2.3992089936172278</v>
      </c>
    </row>
    <row r="61" spans="1:6" x14ac:dyDescent="0.2">
      <c r="A61">
        <f t="shared" si="3"/>
        <v>-68</v>
      </c>
      <c r="B61">
        <f t="shared" si="0"/>
        <v>-2.4750868534162946</v>
      </c>
      <c r="C61">
        <f t="shared" si="1"/>
        <v>0.98293647040872889</v>
      </c>
      <c r="D61">
        <f t="shared" si="2"/>
        <v>2.6239166306328459</v>
      </c>
      <c r="E61">
        <f t="shared" si="4"/>
        <v>0.98293647040872867</v>
      </c>
      <c r="F61">
        <f t="shared" si="5"/>
        <v>-2.4328531356520591</v>
      </c>
    </row>
    <row r="62" spans="1:6" x14ac:dyDescent="0.2">
      <c r="A62">
        <f t="shared" si="3"/>
        <v>-64</v>
      </c>
      <c r="B62">
        <f t="shared" si="0"/>
        <v>-2.050303841579296</v>
      </c>
      <c r="C62">
        <f t="shared" si="1"/>
        <v>1.1937261418149394</v>
      </c>
      <c r="D62">
        <f t="shared" si="2"/>
        <v>2.7230946894169143</v>
      </c>
      <c r="E62">
        <f t="shared" si="4"/>
        <v>1.1937261418149394</v>
      </c>
      <c r="F62">
        <f t="shared" si="5"/>
        <v>-2.447501294356802</v>
      </c>
    </row>
    <row r="63" spans="1:6" x14ac:dyDescent="0.2">
      <c r="A63">
        <f t="shared" si="3"/>
        <v>-60</v>
      </c>
      <c r="B63">
        <f t="shared" si="0"/>
        <v>-1.7320508075688767</v>
      </c>
      <c r="C63">
        <f t="shared" si="1"/>
        <v>1.4076039214764917</v>
      </c>
      <c r="D63">
        <f t="shared" si="2"/>
        <v>2.815207842952983</v>
      </c>
      <c r="E63">
        <f t="shared" si="4"/>
        <v>1.4076039214764917</v>
      </c>
      <c r="F63">
        <f t="shared" si="5"/>
        <v>-2.4380415089304757</v>
      </c>
    </row>
    <row r="64" spans="1:6" x14ac:dyDescent="0.2">
      <c r="A64">
        <f t="shared" si="3"/>
        <v>-56</v>
      </c>
      <c r="B64">
        <f t="shared" si="0"/>
        <v>-1.4825609685127403</v>
      </c>
      <c r="C64">
        <f t="shared" si="1"/>
        <v>1.6184941250930711</v>
      </c>
      <c r="D64">
        <f t="shared" si="2"/>
        <v>2.8943395294317069</v>
      </c>
      <c r="E64">
        <f t="shared" si="4"/>
        <v>1.6184941250930711</v>
      </c>
      <c r="F64">
        <f t="shared" si="5"/>
        <v>-2.3995162176301639</v>
      </c>
    </row>
    <row r="65" spans="1:6" x14ac:dyDescent="0.2">
      <c r="A65">
        <f t="shared" si="3"/>
        <v>-52</v>
      </c>
      <c r="B65">
        <f t="shared" ref="B65:B96" si="6">TAN(A65/180*PI())</f>
        <v>-1.2799416321930785</v>
      </c>
      <c r="C65">
        <f t="shared" ref="C65:C96" si="7">$B$10/SQRT((1/(1-$B$11^2))*(1/$B$12^2+B65^2/$B$13^2-2*B65*$B$11/($B$12*$B$13)))</f>
        <v>1.8188540335913239</v>
      </c>
      <c r="D65">
        <f t="shared" ref="D65:D96" si="8">C65*SQRT(1+B65^2)</f>
        <v>2.9543086687846252</v>
      </c>
      <c r="E65">
        <f t="shared" si="4"/>
        <v>1.8188540335913239</v>
      </c>
      <c r="F65">
        <f t="shared" si="5"/>
        <v>-2.3280270004758439</v>
      </c>
    </row>
    <row r="66" spans="1:6" x14ac:dyDescent="0.2">
      <c r="A66">
        <f t="shared" ref="A66:A97" si="9">A65+$A$31</f>
        <v>-48</v>
      </c>
      <c r="B66">
        <f t="shared" si="6"/>
        <v>-1.1106125148291928</v>
      </c>
      <c r="C66">
        <f t="shared" si="7"/>
        <v>2.000491510584625</v>
      </c>
      <c r="D66">
        <f t="shared" si="8"/>
        <v>2.9896876507719496</v>
      </c>
      <c r="E66">
        <f t="shared" si="4"/>
        <v>2.000491510584625</v>
      </c>
      <c r="F66">
        <f t="shared" si="5"/>
        <v>-2.2217709074648408</v>
      </c>
    </row>
    <row r="67" spans="1:6" x14ac:dyDescent="0.2">
      <c r="A67">
        <f t="shared" si="9"/>
        <v>-44</v>
      </c>
      <c r="B67">
        <f t="shared" si="6"/>
        <v>-0.96568877480707394</v>
      </c>
      <c r="C67">
        <f t="shared" si="7"/>
        <v>2.1558273460642829</v>
      </c>
      <c r="D67">
        <f t="shared" si="8"/>
        <v>2.9969526850166797</v>
      </c>
      <c r="E67">
        <f t="shared" si="4"/>
        <v>2.1558273460642829</v>
      </c>
      <c r="F67">
        <f t="shared" si="5"/>
        <v>-2.0818582685164033</v>
      </c>
    </row>
    <row r="68" spans="1:6" x14ac:dyDescent="0.2">
      <c r="A68">
        <f t="shared" si="9"/>
        <v>-40</v>
      </c>
      <c r="B68">
        <f t="shared" si="6"/>
        <v>-0.83909963117727993</v>
      </c>
      <c r="C68">
        <f t="shared" si="7"/>
        <v>2.2792499125168879</v>
      </c>
      <c r="D68">
        <f t="shared" si="8"/>
        <v>2.9753494500095039</v>
      </c>
      <c r="E68">
        <f t="shared" si="4"/>
        <v>2.2792499125168879</v>
      </c>
      <c r="F68">
        <f t="shared" si="5"/>
        <v>-1.9125177609537682</v>
      </c>
    </row>
    <row r="69" spans="1:6" x14ac:dyDescent="0.2">
      <c r="A69">
        <f t="shared" si="9"/>
        <v>-36</v>
      </c>
      <c r="B69">
        <f t="shared" si="6"/>
        <v>-0.7265425280053609</v>
      </c>
      <c r="C69">
        <f t="shared" si="7"/>
        <v>2.3680655854860255</v>
      </c>
      <c r="D69">
        <f t="shared" si="8"/>
        <v>2.9270900388385672</v>
      </c>
      <c r="E69">
        <f t="shared" si="4"/>
        <v>2.368065585486026</v>
      </c>
      <c r="F69">
        <f t="shared" si="5"/>
        <v>-1.7205003569615123</v>
      </c>
    </row>
    <row r="70" spans="1:6" x14ac:dyDescent="0.2">
      <c r="A70">
        <f t="shared" si="9"/>
        <v>-32</v>
      </c>
      <c r="B70">
        <f t="shared" si="6"/>
        <v>-0.62486935190932746</v>
      </c>
      <c r="C70">
        <f t="shared" si="7"/>
        <v>2.4226927216255763</v>
      </c>
      <c r="D70">
        <f t="shared" si="8"/>
        <v>2.8567869353234192</v>
      </c>
      <c r="E70">
        <f t="shared" si="4"/>
        <v>2.4226927216255763</v>
      </c>
      <c r="F70">
        <f t="shared" si="5"/>
        <v>-1.5138664308376186</v>
      </c>
    </row>
    <row r="71" spans="1:6" x14ac:dyDescent="0.2">
      <c r="A71">
        <f t="shared" si="9"/>
        <v>-28</v>
      </c>
      <c r="B71">
        <f t="shared" si="6"/>
        <v>-0.53170943166147877</v>
      </c>
      <c r="C71">
        <f t="shared" si="7"/>
        <v>2.4461076918292921</v>
      </c>
      <c r="D71">
        <f t="shared" si="8"/>
        <v>2.7703883125259501</v>
      </c>
      <c r="E71">
        <f t="shared" si="4"/>
        <v>2.4461076918292926</v>
      </c>
      <c r="F71">
        <f t="shared" si="5"/>
        <v>-1.3006185306053246</v>
      </c>
    </row>
    <row r="72" spans="1:6" x14ac:dyDescent="0.2">
      <c r="A72">
        <f t="shared" si="9"/>
        <v>-24</v>
      </c>
      <c r="B72">
        <f t="shared" si="6"/>
        <v>-0.4452286853085361</v>
      </c>
      <c r="C72">
        <f t="shared" si="7"/>
        <v>2.4428661419324804</v>
      </c>
      <c r="D72">
        <f t="shared" si="8"/>
        <v>2.6740499024933944</v>
      </c>
      <c r="E72">
        <f t="shared" si="4"/>
        <v>2.44286614193248</v>
      </c>
      <c r="F72">
        <f t="shared" si="5"/>
        <v>-1.0876340807573339</v>
      </c>
    </row>
    <row r="73" spans="1:6" x14ac:dyDescent="0.2">
      <c r="A73">
        <f t="shared" si="9"/>
        <v>-20</v>
      </c>
      <c r="B73">
        <f t="shared" si="6"/>
        <v>-0.36397023426620234</v>
      </c>
      <c r="C73">
        <f t="shared" si="7"/>
        <v>2.4180987636861206</v>
      </c>
      <c r="D73">
        <f t="shared" si="8"/>
        <v>2.5732869559662528</v>
      </c>
      <c r="E73">
        <f t="shared" si="4"/>
        <v>2.4180987636861206</v>
      </c>
      <c r="F73">
        <f t="shared" si="5"/>
        <v>-0.88011597349765158</v>
      </c>
    </row>
    <row r="74" spans="1:6" x14ac:dyDescent="0.2">
      <c r="A74">
        <f t="shared" si="9"/>
        <v>-16</v>
      </c>
      <c r="B74">
        <f t="shared" si="6"/>
        <v>-0.28674538575880792</v>
      </c>
      <c r="C74">
        <f t="shared" si="7"/>
        <v>2.376748180985734</v>
      </c>
      <c r="D74">
        <f t="shared" si="8"/>
        <v>2.4725297918645479</v>
      </c>
      <c r="E74">
        <f t="shared" si="4"/>
        <v>2.376748180985734</v>
      </c>
      <c r="F74">
        <f t="shared" si="5"/>
        <v>-0.68152157400829927</v>
      </c>
    </row>
    <row r="75" spans="1:6" x14ac:dyDescent="0.2">
      <c r="A75">
        <f t="shared" si="9"/>
        <v>-12</v>
      </c>
      <c r="B75">
        <f t="shared" si="6"/>
        <v>-0.2125565616700221</v>
      </c>
      <c r="C75">
        <f t="shared" si="7"/>
        <v>2.3231258451458459</v>
      </c>
      <c r="D75">
        <f t="shared" si="8"/>
        <v>2.375025858472728</v>
      </c>
      <c r="E75">
        <f t="shared" si="4"/>
        <v>2.3231258451458459</v>
      </c>
      <c r="F75">
        <f t="shared" si="5"/>
        <v>-0.4937956419709652</v>
      </c>
    </row>
    <row r="76" spans="1:6" x14ac:dyDescent="0.2">
      <c r="A76">
        <f t="shared" si="9"/>
        <v>-8</v>
      </c>
      <c r="B76">
        <f t="shared" si="6"/>
        <v>-0.14054083470239145</v>
      </c>
      <c r="C76">
        <f t="shared" si="7"/>
        <v>2.260739898065359</v>
      </c>
      <c r="D76">
        <f t="shared" si="8"/>
        <v>2.2829574833593296</v>
      </c>
      <c r="E76">
        <f t="shared" si="4"/>
        <v>2.260739898065359</v>
      </c>
      <c r="F76">
        <f t="shared" si="5"/>
        <v>-0.31772627231910489</v>
      </c>
    </row>
    <row r="77" spans="1:6" x14ac:dyDescent="0.2">
      <c r="A77">
        <f t="shared" si="9"/>
        <v>-4</v>
      </c>
      <c r="B77">
        <f t="shared" si="6"/>
        <v>-6.9926811943510414E-2</v>
      </c>
      <c r="C77">
        <f t="shared" si="7"/>
        <v>2.1922997212138395</v>
      </c>
      <c r="D77">
        <f t="shared" si="8"/>
        <v>2.1976530936964256</v>
      </c>
      <c r="E77">
        <f t="shared" si="4"/>
        <v>2.1922997212138391</v>
      </c>
      <c r="F77">
        <f t="shared" si="5"/>
        <v>-0.15330053032913046</v>
      </c>
    </row>
    <row r="78" spans="1:6" x14ac:dyDescent="0.2">
      <c r="A78">
        <f t="shared" si="9"/>
        <v>0</v>
      </c>
      <c r="B78">
        <f t="shared" si="6"/>
        <v>0</v>
      </c>
      <c r="C78">
        <f t="shared" si="7"/>
        <v>2.1198109374024341</v>
      </c>
      <c r="D78">
        <f t="shared" si="8"/>
        <v>2.1198109374024341</v>
      </c>
      <c r="E78">
        <f t="shared" si="4"/>
        <v>2.1198109374024341</v>
      </c>
      <c r="F78">
        <f t="shared" si="5"/>
        <v>0</v>
      </c>
    </row>
    <row r="79" spans="1:6" x14ac:dyDescent="0.2">
      <c r="A79">
        <f t="shared" si="9"/>
        <v>4</v>
      </c>
      <c r="B79">
        <f t="shared" si="6"/>
        <v>6.9926811943510414E-2</v>
      </c>
      <c r="C79">
        <f t="shared" si="7"/>
        <v>2.0447016706972927</v>
      </c>
      <c r="D79">
        <f t="shared" si="8"/>
        <v>2.0496946237835378</v>
      </c>
      <c r="E79">
        <f t="shared" si="4"/>
        <v>2.0447016706972927</v>
      </c>
      <c r="F79">
        <f t="shared" si="5"/>
        <v>0.14297946920743115</v>
      </c>
    </row>
    <row r="80" spans="1:6" x14ac:dyDescent="0.2">
      <c r="A80">
        <f t="shared" si="9"/>
        <v>8</v>
      </c>
      <c r="B80">
        <f t="shared" si="6"/>
        <v>0.14054083470239145</v>
      </c>
      <c r="C80">
        <f t="shared" si="7"/>
        <v>1.9679468944362872</v>
      </c>
      <c r="D80">
        <f t="shared" si="8"/>
        <v>1.9872870352541492</v>
      </c>
      <c r="E80">
        <f t="shared" si="4"/>
        <v>1.9679468944362875</v>
      </c>
      <c r="F80">
        <f t="shared" si="5"/>
        <v>0.27657689919405481</v>
      </c>
    </row>
    <row r="81" spans="1:6" x14ac:dyDescent="0.2">
      <c r="A81">
        <f t="shared" si="9"/>
        <v>12</v>
      </c>
      <c r="B81">
        <f t="shared" si="6"/>
        <v>0.2125565616700221</v>
      </c>
      <c r="C81">
        <f t="shared" si="7"/>
        <v>1.8901759599401304</v>
      </c>
      <c r="D81">
        <f t="shared" si="8"/>
        <v>1.9324036152847706</v>
      </c>
      <c r="E81">
        <f t="shared" si="4"/>
        <v>1.8901759599401304</v>
      </c>
      <c r="F81">
        <f t="shared" si="5"/>
        <v>0.40176930299620756</v>
      </c>
    </row>
    <row r="82" spans="1:6" x14ac:dyDescent="0.2">
      <c r="A82">
        <f t="shared" si="9"/>
        <v>16</v>
      </c>
      <c r="B82">
        <f t="shared" si="6"/>
        <v>0.28674538575880792</v>
      </c>
      <c r="C82">
        <f t="shared" si="7"/>
        <v>1.8117590212131809</v>
      </c>
      <c r="D82">
        <f t="shared" si="8"/>
        <v>1.8847718876852404</v>
      </c>
      <c r="E82">
        <f t="shared" si="4"/>
        <v>1.8117590212131809</v>
      </c>
      <c r="F82">
        <f t="shared" si="5"/>
        <v>0.51951353943977374</v>
      </c>
    </row>
    <row r="83" spans="1:6" x14ac:dyDescent="0.2">
      <c r="A83">
        <f t="shared" si="9"/>
        <v>20</v>
      </c>
      <c r="B83">
        <f t="shared" si="6"/>
        <v>0.36397023426620234</v>
      </c>
      <c r="C83">
        <f t="shared" si="7"/>
        <v>1.7328733067479567</v>
      </c>
      <c r="D83">
        <f t="shared" si="8"/>
        <v>1.8440852555580085</v>
      </c>
      <c r="E83">
        <f t="shared" si="4"/>
        <v>1.7328733067479567</v>
      </c>
      <c r="F83">
        <f t="shared" si="5"/>
        <v>0.63071430341070245</v>
      </c>
    </row>
    <row r="84" spans="1:6" x14ac:dyDescent="0.2">
      <c r="A84">
        <f t="shared" si="9"/>
        <v>24</v>
      </c>
      <c r="B84">
        <f t="shared" si="6"/>
        <v>0.4452286853085361</v>
      </c>
      <c r="C84">
        <f t="shared" si="7"/>
        <v>1.6535522420862667</v>
      </c>
      <c r="D84">
        <f t="shared" si="8"/>
        <v>1.8100382725926405</v>
      </c>
      <c r="E84">
        <f t="shared" si="4"/>
        <v>1.6535522420862665</v>
      </c>
      <c r="F84">
        <f t="shared" si="5"/>
        <v>0.73620889083305063</v>
      </c>
    </row>
    <row r="85" spans="1:6" x14ac:dyDescent="0.2">
      <c r="A85">
        <f t="shared" si="9"/>
        <v>28</v>
      </c>
      <c r="B85">
        <f t="shared" si="6"/>
        <v>0.53170943166147877</v>
      </c>
      <c r="C85">
        <f t="shared" si="7"/>
        <v>1.5737208387490982</v>
      </c>
      <c r="D85">
        <f t="shared" si="8"/>
        <v>1.7823490901124635</v>
      </c>
      <c r="E85">
        <f t="shared" si="4"/>
        <v>1.5737208387490984</v>
      </c>
      <c r="F85">
        <f t="shared" si="5"/>
        <v>0.83676221276510876</v>
      </c>
    </row>
    <row r="86" spans="1:6" x14ac:dyDescent="0.2">
      <c r="A86">
        <f t="shared" si="9"/>
        <v>32</v>
      </c>
      <c r="B86">
        <f t="shared" si="6"/>
        <v>0.62486935190932746</v>
      </c>
      <c r="C86">
        <f t="shared" si="7"/>
        <v>1.4932204519403325</v>
      </c>
      <c r="D86">
        <f t="shared" si="8"/>
        <v>1.7607733083866293</v>
      </c>
      <c r="E86">
        <f t="shared" si="4"/>
        <v>1.4932204519403325</v>
      </c>
      <c r="F86">
        <f t="shared" si="5"/>
        <v>0.93306769606170858</v>
      </c>
    </row>
    <row r="87" spans="1:6" x14ac:dyDescent="0.2">
      <c r="A87">
        <f t="shared" si="9"/>
        <v>36</v>
      </c>
      <c r="B87">
        <f t="shared" si="6"/>
        <v>0.7265425280053609</v>
      </c>
      <c r="C87">
        <f t="shared" si="7"/>
        <v>1.4118254540815998</v>
      </c>
      <c r="D87">
        <f t="shared" si="8"/>
        <v>1.7451122336093654</v>
      </c>
      <c r="E87">
        <f t="shared" si="4"/>
        <v>1.4118254540816</v>
      </c>
      <c r="F87">
        <f t="shared" si="5"/>
        <v>1.0257512345107622</v>
      </c>
    </row>
    <row r="88" spans="1:6" x14ac:dyDescent="0.2">
      <c r="A88">
        <f t="shared" si="9"/>
        <v>40</v>
      </c>
      <c r="B88">
        <f t="shared" si="6"/>
        <v>0.83909963117727993</v>
      </c>
      <c r="C88">
        <f t="shared" si="7"/>
        <v>1.329253801284807</v>
      </c>
      <c r="D88">
        <f t="shared" si="8"/>
        <v>1.7352176015698271</v>
      </c>
      <c r="E88">
        <f t="shared" si="4"/>
        <v>1.3292538012848067</v>
      </c>
      <c r="F88">
        <f t="shared" si="5"/>
        <v>1.1153763743990788</v>
      </c>
    </row>
    <row r="89" spans="1:6" x14ac:dyDescent="0.2">
      <c r="A89">
        <f t="shared" si="9"/>
        <v>44</v>
      </c>
      <c r="B89">
        <f t="shared" si="6"/>
        <v>0.96568877480707394</v>
      </c>
      <c r="C89">
        <f t="shared" si="7"/>
        <v>1.2451729771376363</v>
      </c>
      <c r="D89">
        <f t="shared" si="8"/>
        <v>1.7309941373345854</v>
      </c>
      <c r="E89">
        <f t="shared" si="4"/>
        <v>1.2451729771376365</v>
      </c>
      <c r="F89">
        <f t="shared" si="5"/>
        <v>1.2024495667149209</v>
      </c>
    </row>
    <row r="90" spans="1:6" x14ac:dyDescent="0.2">
      <c r="A90">
        <f t="shared" si="9"/>
        <v>48</v>
      </c>
      <c r="B90">
        <f t="shared" si="6"/>
        <v>1.1106125148291928</v>
      </c>
      <c r="C90">
        <f t="shared" si="7"/>
        <v>1.1592024094601412</v>
      </c>
      <c r="D90">
        <f t="shared" si="8"/>
        <v>1.7324008174847332</v>
      </c>
      <c r="E90">
        <f t="shared" si="4"/>
        <v>1.1592024094601412</v>
      </c>
      <c r="F90">
        <f t="shared" si="5"/>
        <v>1.2874247031665869</v>
      </c>
    </row>
    <row r="91" spans="1:6" x14ac:dyDescent="0.2">
      <c r="A91">
        <f t="shared" si="9"/>
        <v>52</v>
      </c>
      <c r="B91">
        <f t="shared" si="6"/>
        <v>1.2799416321930785</v>
      </c>
      <c r="C91">
        <f t="shared" si="7"/>
        <v>1.0709131711268109</v>
      </c>
      <c r="D91">
        <f t="shared" si="8"/>
        <v>1.7394513284436779</v>
      </c>
      <c r="E91">
        <f t="shared" si="4"/>
        <v>1.0709131711268109</v>
      </c>
      <c r="F91">
        <f t="shared" si="5"/>
        <v>1.3707063521891161</v>
      </c>
    </row>
    <row r="92" spans="1:6" x14ac:dyDescent="0.2">
      <c r="A92">
        <f t="shared" si="9"/>
        <v>56</v>
      </c>
      <c r="B92">
        <f t="shared" si="6"/>
        <v>1.4825609685127403</v>
      </c>
      <c r="C92">
        <f t="shared" si="7"/>
        <v>0.97982558891164973</v>
      </c>
      <c r="D92">
        <f t="shared" si="8"/>
        <v>1.7522139190790136</v>
      </c>
      <c r="E92">
        <f t="shared" si="4"/>
        <v>0.97982558891164973</v>
      </c>
      <c r="F92">
        <f t="shared" si="5"/>
        <v>1.4526511740704218</v>
      </c>
    </row>
    <row r="93" spans="1:6" x14ac:dyDescent="0.2">
      <c r="A93">
        <f t="shared" si="9"/>
        <v>60</v>
      </c>
      <c r="B93">
        <f t="shared" si="6"/>
        <v>1.7320508075688767</v>
      </c>
      <c r="C93">
        <f t="shared" si="7"/>
        <v>0.88540529119632938</v>
      </c>
      <c r="D93">
        <f t="shared" si="8"/>
        <v>1.7708105823926583</v>
      </c>
      <c r="E93">
        <f t="shared" si="4"/>
        <v>0.88540529119632938</v>
      </c>
      <c r="F93">
        <f t="shared" si="5"/>
        <v>1.5335669496423587</v>
      </c>
    </row>
    <row r="94" spans="1:6" x14ac:dyDescent="0.2">
      <c r="A94">
        <f t="shared" si="9"/>
        <v>64</v>
      </c>
      <c r="B94">
        <f t="shared" si="6"/>
        <v>2.050303841579296</v>
      </c>
      <c r="C94">
        <f t="shared" si="7"/>
        <v>0.78705823209817549</v>
      </c>
      <c r="D94">
        <f t="shared" si="8"/>
        <v>1.7954152271724877</v>
      </c>
      <c r="E94">
        <f t="shared" si="4"/>
        <v>0.78705823209817549</v>
      </c>
      <c r="F94">
        <f t="shared" si="5"/>
        <v>1.6137085168174985</v>
      </c>
    </row>
    <row r="95" spans="1:6" x14ac:dyDescent="0.2">
      <c r="A95">
        <f t="shared" si="9"/>
        <v>68</v>
      </c>
      <c r="B95">
        <f t="shared" si="6"/>
        <v>2.4750868534162946</v>
      </c>
      <c r="C95">
        <f t="shared" si="7"/>
        <v>0.68412535579012979</v>
      </c>
      <c r="D95">
        <f t="shared" si="8"/>
        <v>1.8262501723523323</v>
      </c>
      <c r="E95">
        <f t="shared" si="4"/>
        <v>0.68412535579012967</v>
      </c>
      <c r="F95">
        <f t="shared" si="5"/>
        <v>1.6932696742048952</v>
      </c>
    </row>
    <row r="96" spans="1:6" x14ac:dyDescent="0.2">
      <c r="A96">
        <f t="shared" si="9"/>
        <v>72</v>
      </c>
      <c r="B96">
        <f t="shared" si="6"/>
        <v>3.0776835371752527</v>
      </c>
      <c r="C96">
        <f t="shared" si="7"/>
        <v>0.57587784894675453</v>
      </c>
      <c r="D96">
        <f t="shared" si="8"/>
        <v>1.8635798659280529</v>
      </c>
      <c r="E96">
        <f t="shared" si="4"/>
        <v>0.57587784894675442</v>
      </c>
      <c r="F96">
        <f t="shared" si="5"/>
        <v>1.7723697751273233</v>
      </c>
    </row>
    <row r="97" spans="1:6" x14ac:dyDescent="0.2">
      <c r="A97">
        <f t="shared" si="9"/>
        <v>76</v>
      </c>
      <c r="B97">
        <f t="shared" ref="B97:B123" si="10">TAN(A97/180*PI())</f>
        <v>4.0107809335358455</v>
      </c>
      <c r="C97">
        <f t="shared" ref="C97:C123" si="11">$B$10/SQRT((1/(1-$B$11^2))*(1/$B$12^2+B97^2/$B$13^2-2*B97*$B$11/($B$12*$B$13)))</f>
        <v>0.4615144342849456</v>
      </c>
      <c r="D97">
        <f t="shared" ref="D97:D123" si="12">C97*SQRT(1+B97^2)</f>
        <v>1.9077001407456713</v>
      </c>
      <c r="E97">
        <f t="shared" si="4"/>
        <v>0.4615144342849456</v>
      </c>
      <c r="F97">
        <f t="shared" si="5"/>
        <v>1.8510332935816418</v>
      </c>
    </row>
    <row r="98" spans="1:6" x14ac:dyDescent="0.2">
      <c r="A98">
        <f t="shared" ref="A98:A123" si="13">A97+$A$31</f>
        <v>80</v>
      </c>
      <c r="B98">
        <f t="shared" si="10"/>
        <v>5.6712818196177066</v>
      </c>
      <c r="C98">
        <f t="shared" si="11"/>
        <v>0.34016297681683588</v>
      </c>
      <c r="D98">
        <f t="shared" si="12"/>
        <v>1.9589205103510654</v>
      </c>
      <c r="E98">
        <f t="shared" ref="E98:E123" si="14">D98*COS(A98/180*PI())+$B$14</f>
        <v>0.34016297681683583</v>
      </c>
      <c r="F98">
        <f t="shared" ref="F98:F123" si="15">D98*SIN(A98/180*PI())+$B$15</f>
        <v>1.9291601061283605</v>
      </c>
    </row>
    <row r="99" spans="1:6" x14ac:dyDescent="0.2">
      <c r="A99">
        <f t="shared" si="13"/>
        <v>84</v>
      </c>
      <c r="B99">
        <f t="shared" si="10"/>
        <v>9.5143644542225871</v>
      </c>
      <c r="C99">
        <f t="shared" si="11"/>
        <v>0.21088992994657352</v>
      </c>
      <c r="D99">
        <f t="shared" si="12"/>
        <v>2.0175359261388266</v>
      </c>
      <c r="E99">
        <f t="shared" si="14"/>
        <v>0.21088992994657355</v>
      </c>
      <c r="F99">
        <f t="shared" si="15"/>
        <v>2.0064836532371704</v>
      </c>
    </row>
    <row r="100" spans="1:6" x14ac:dyDescent="0.2">
      <c r="A100">
        <f t="shared" si="13"/>
        <v>88</v>
      </c>
      <c r="B100">
        <f t="shared" si="10"/>
        <v>28.636253282915515</v>
      </c>
      <c r="C100">
        <f t="shared" si="11"/>
        <v>7.2722979778231847E-2</v>
      </c>
      <c r="D100">
        <f t="shared" si="12"/>
        <v>2.0837830527515928</v>
      </c>
      <c r="E100">
        <f t="shared" si="14"/>
        <v>7.2722979778231847E-2</v>
      </c>
      <c r="F100">
        <f t="shared" si="15"/>
        <v>2.0825136684177905</v>
      </c>
    </row>
    <row r="101" spans="1:6" x14ac:dyDescent="0.2">
      <c r="A101">
        <f t="shared" si="13"/>
        <v>92</v>
      </c>
      <c r="B101">
        <f t="shared" si="10"/>
        <v>-28.636253282915796</v>
      </c>
      <c r="C101">
        <f t="shared" si="11"/>
        <v>7.5305247124555191E-2</v>
      </c>
      <c r="D101">
        <f t="shared" si="12"/>
        <v>2.1577745881693233</v>
      </c>
      <c r="E101">
        <f t="shared" si="14"/>
        <v>-7.5305247124555177E-2</v>
      </c>
      <c r="F101">
        <f t="shared" si="15"/>
        <v>2.1564601301913289</v>
      </c>
    </row>
    <row r="102" spans="1:6" x14ac:dyDescent="0.2">
      <c r="A102">
        <f t="shared" si="13"/>
        <v>96</v>
      </c>
      <c r="B102">
        <f t="shared" si="10"/>
        <v>-9.5143644542225978</v>
      </c>
      <c r="C102">
        <f t="shared" si="11"/>
        <v>0.23408144447023427</v>
      </c>
      <c r="D102">
        <f t="shared" si="12"/>
        <v>2.2394038633367295</v>
      </c>
      <c r="E102">
        <f t="shared" si="14"/>
        <v>-0.2340814444702343</v>
      </c>
      <c r="F102">
        <f t="shared" si="15"/>
        <v>2.2271361746606781</v>
      </c>
    </row>
    <row r="103" spans="1:6" x14ac:dyDescent="0.2">
      <c r="A103">
        <f t="shared" si="13"/>
        <v>100</v>
      </c>
      <c r="B103">
        <f t="shared" si="10"/>
        <v>-5.6712818196177111</v>
      </c>
      <c r="C103">
        <f t="shared" si="11"/>
        <v>0.40428975071372431</v>
      </c>
      <c r="D103">
        <f t="shared" si="12"/>
        <v>2.3282118830476937</v>
      </c>
      <c r="E103">
        <f t="shared" si="14"/>
        <v>-0.40428975071372425</v>
      </c>
      <c r="F103">
        <f t="shared" si="15"/>
        <v>2.2928411130805206</v>
      </c>
    </row>
    <row r="104" spans="1:6" x14ac:dyDescent="0.2">
      <c r="A104">
        <f t="shared" si="13"/>
        <v>104</v>
      </c>
      <c r="B104">
        <f t="shared" si="10"/>
        <v>-4.0107809335358473</v>
      </c>
      <c r="C104">
        <f t="shared" si="11"/>
        <v>0.58622805916992815</v>
      </c>
      <c r="D104">
        <f t="shared" si="12"/>
        <v>2.4232120772566139</v>
      </c>
      <c r="E104">
        <f t="shared" si="14"/>
        <v>-0.58622805916992815</v>
      </c>
      <c r="F104">
        <f t="shared" si="15"/>
        <v>2.3512323224224723</v>
      </c>
    </row>
    <row r="105" spans="1:6" x14ac:dyDescent="0.2">
      <c r="A105">
        <f t="shared" si="13"/>
        <v>108</v>
      </c>
      <c r="B105">
        <f t="shared" si="10"/>
        <v>-3.077683537175254</v>
      </c>
      <c r="C105">
        <f t="shared" si="11"/>
        <v>0.77955025740536643</v>
      </c>
      <c r="D105">
        <f t="shared" si="12"/>
        <v>2.5226776248412248</v>
      </c>
      <c r="E105">
        <f t="shared" si="14"/>
        <v>-0.77955025740536632</v>
      </c>
      <c r="F105">
        <f t="shared" si="15"/>
        <v>2.3992089936172278</v>
      </c>
    </row>
    <row r="106" spans="1:6" x14ac:dyDescent="0.2">
      <c r="A106">
        <f t="shared" si="13"/>
        <v>112</v>
      </c>
      <c r="B106">
        <f t="shared" si="10"/>
        <v>-2.4750868534162955</v>
      </c>
      <c r="C106">
        <f t="shared" si="11"/>
        <v>0.98293647040872856</v>
      </c>
      <c r="D106">
        <f t="shared" si="12"/>
        <v>2.6239166306328459</v>
      </c>
      <c r="E106">
        <f t="shared" si="14"/>
        <v>-0.98293647040872845</v>
      </c>
      <c r="F106">
        <f t="shared" si="15"/>
        <v>2.4328531356520595</v>
      </c>
    </row>
    <row r="107" spans="1:6" x14ac:dyDescent="0.2">
      <c r="A107">
        <f t="shared" si="13"/>
        <v>116</v>
      </c>
      <c r="B107">
        <f t="shared" si="10"/>
        <v>-2.0503038415792956</v>
      </c>
      <c r="C107">
        <f t="shared" si="11"/>
        <v>1.1937261418149396</v>
      </c>
      <c r="D107">
        <f t="shared" si="12"/>
        <v>2.7230946894169148</v>
      </c>
      <c r="E107">
        <f t="shared" si="14"/>
        <v>-1.1937261418149399</v>
      </c>
      <c r="F107">
        <f t="shared" si="15"/>
        <v>2.447501294356802</v>
      </c>
    </row>
    <row r="108" spans="1:6" x14ac:dyDescent="0.2">
      <c r="A108">
        <f t="shared" si="13"/>
        <v>120</v>
      </c>
      <c r="B108">
        <f t="shared" si="10"/>
        <v>-1.7320508075688783</v>
      </c>
      <c r="C108">
        <f t="shared" si="11"/>
        <v>1.4076039214764904</v>
      </c>
      <c r="D108">
        <f t="shared" si="12"/>
        <v>2.8152078429529821</v>
      </c>
      <c r="E108">
        <f t="shared" si="14"/>
        <v>-1.4076039214764904</v>
      </c>
      <c r="F108">
        <f t="shared" si="15"/>
        <v>2.4380415089304752</v>
      </c>
    </row>
    <row r="109" spans="1:6" x14ac:dyDescent="0.2">
      <c r="A109">
        <f t="shared" si="13"/>
        <v>124</v>
      </c>
      <c r="B109">
        <f t="shared" si="10"/>
        <v>-1.4825609685127408</v>
      </c>
      <c r="C109">
        <f t="shared" si="11"/>
        <v>1.6184941250930707</v>
      </c>
      <c r="D109">
        <f t="shared" si="12"/>
        <v>2.8943395294317065</v>
      </c>
      <c r="E109">
        <f t="shared" si="14"/>
        <v>-1.6184941250930707</v>
      </c>
      <c r="F109">
        <f t="shared" si="15"/>
        <v>2.3995162176301639</v>
      </c>
    </row>
    <row r="110" spans="1:6" x14ac:dyDescent="0.2">
      <c r="A110">
        <f t="shared" si="13"/>
        <v>128</v>
      </c>
      <c r="B110">
        <f t="shared" si="10"/>
        <v>-1.2799416321930788</v>
      </c>
      <c r="C110">
        <f t="shared" si="11"/>
        <v>1.8188540335913239</v>
      </c>
      <c r="D110">
        <f t="shared" si="12"/>
        <v>2.9543086687846252</v>
      </c>
      <c r="E110">
        <f t="shared" si="14"/>
        <v>-1.8188540335913239</v>
      </c>
      <c r="F110">
        <f t="shared" si="15"/>
        <v>2.3280270004758443</v>
      </c>
    </row>
    <row r="111" spans="1:6" x14ac:dyDescent="0.2">
      <c r="A111">
        <f t="shared" si="13"/>
        <v>132</v>
      </c>
      <c r="B111">
        <f t="shared" si="10"/>
        <v>-1.1106125148291937</v>
      </c>
      <c r="C111">
        <f t="shared" si="11"/>
        <v>2.0004915105846242</v>
      </c>
      <c r="D111">
        <f t="shared" si="12"/>
        <v>2.9896876507719496</v>
      </c>
      <c r="E111">
        <f t="shared" si="14"/>
        <v>-2.0004915105846242</v>
      </c>
      <c r="F111">
        <f t="shared" si="15"/>
        <v>2.2217709074648422</v>
      </c>
    </row>
    <row r="112" spans="1:6" x14ac:dyDescent="0.2">
      <c r="A112">
        <f t="shared" si="13"/>
        <v>136</v>
      </c>
      <c r="B112">
        <f t="shared" si="10"/>
        <v>-0.9656887748070746</v>
      </c>
      <c r="C112">
        <f t="shared" si="11"/>
        <v>2.1558273460642821</v>
      </c>
      <c r="D112">
        <f t="shared" si="12"/>
        <v>2.9969526850166797</v>
      </c>
      <c r="E112">
        <f t="shared" si="14"/>
        <v>-2.1558273460642821</v>
      </c>
      <c r="F112">
        <f t="shared" si="15"/>
        <v>2.0818582685164038</v>
      </c>
    </row>
    <row r="113" spans="1:6" x14ac:dyDescent="0.2">
      <c r="A113">
        <f t="shared" si="13"/>
        <v>140</v>
      </c>
      <c r="B113">
        <f t="shared" si="10"/>
        <v>-0.83909963117728037</v>
      </c>
      <c r="C113">
        <f t="shared" si="11"/>
        <v>2.2792499125168875</v>
      </c>
      <c r="D113">
        <f t="shared" si="12"/>
        <v>2.9753494500095035</v>
      </c>
      <c r="E113">
        <f t="shared" si="14"/>
        <v>-2.2792499125168875</v>
      </c>
      <c r="F113">
        <f t="shared" si="15"/>
        <v>1.9125177609537687</v>
      </c>
    </row>
    <row r="114" spans="1:6" x14ac:dyDescent="0.2">
      <c r="A114">
        <f t="shared" si="13"/>
        <v>144</v>
      </c>
      <c r="B114">
        <f t="shared" si="10"/>
        <v>-0.72654252800536101</v>
      </c>
      <c r="C114">
        <f t="shared" si="11"/>
        <v>2.3680655854860255</v>
      </c>
      <c r="D114">
        <f t="shared" si="12"/>
        <v>2.9270900388385672</v>
      </c>
      <c r="E114">
        <f t="shared" si="14"/>
        <v>-2.3680655854860255</v>
      </c>
      <c r="F114">
        <f t="shared" si="15"/>
        <v>1.7205003569615125</v>
      </c>
    </row>
    <row r="115" spans="1:6" x14ac:dyDescent="0.2">
      <c r="A115">
        <f t="shared" si="13"/>
        <v>148</v>
      </c>
      <c r="B115">
        <f t="shared" si="10"/>
        <v>-0.62486935190932746</v>
      </c>
      <c r="C115">
        <f t="shared" si="11"/>
        <v>2.4226927216255763</v>
      </c>
      <c r="D115">
        <f t="shared" si="12"/>
        <v>2.8567869353234192</v>
      </c>
      <c r="E115">
        <f t="shared" si="14"/>
        <v>-2.4226927216255763</v>
      </c>
      <c r="F115">
        <f t="shared" si="15"/>
        <v>1.5138664308376186</v>
      </c>
    </row>
    <row r="116" spans="1:6" x14ac:dyDescent="0.2">
      <c r="A116">
        <f t="shared" si="13"/>
        <v>152</v>
      </c>
      <c r="B116">
        <f t="shared" si="10"/>
        <v>-0.53170943166147866</v>
      </c>
      <c r="C116">
        <f t="shared" si="11"/>
        <v>2.4461076918292926</v>
      </c>
      <c r="D116">
        <f t="shared" si="12"/>
        <v>2.7703883125259501</v>
      </c>
      <c r="E116">
        <f t="shared" si="14"/>
        <v>-2.4461076918292926</v>
      </c>
      <c r="F116">
        <f t="shared" si="15"/>
        <v>1.3006185306053244</v>
      </c>
    </row>
    <row r="117" spans="1:6" x14ac:dyDescent="0.2">
      <c r="A117">
        <f t="shared" si="13"/>
        <v>156</v>
      </c>
      <c r="B117">
        <f t="shared" si="10"/>
        <v>-0.44522868530853593</v>
      </c>
      <c r="C117">
        <f t="shared" si="11"/>
        <v>2.4428661419324804</v>
      </c>
      <c r="D117">
        <f t="shared" si="12"/>
        <v>2.6740499024933944</v>
      </c>
      <c r="E117">
        <f t="shared" si="14"/>
        <v>-2.4428661419324804</v>
      </c>
      <c r="F117">
        <f t="shared" si="15"/>
        <v>1.0876340807573337</v>
      </c>
    </row>
    <row r="118" spans="1:6" x14ac:dyDescent="0.2">
      <c r="A118">
        <f t="shared" si="13"/>
        <v>160</v>
      </c>
      <c r="B118">
        <f t="shared" si="10"/>
        <v>-0.36397023426620256</v>
      </c>
      <c r="C118">
        <f t="shared" si="11"/>
        <v>2.4180987636861206</v>
      </c>
      <c r="D118">
        <f t="shared" si="12"/>
        <v>2.5732869559662532</v>
      </c>
      <c r="E118">
        <f t="shared" si="14"/>
        <v>-2.4180987636861206</v>
      </c>
      <c r="F118">
        <f t="shared" si="15"/>
        <v>0.88011597349765214</v>
      </c>
    </row>
    <row r="119" spans="1:6" x14ac:dyDescent="0.2">
      <c r="A119">
        <f t="shared" si="13"/>
        <v>164</v>
      </c>
      <c r="B119">
        <f t="shared" si="10"/>
        <v>-0.28674538575880798</v>
      </c>
      <c r="C119">
        <f t="shared" si="11"/>
        <v>2.376748180985734</v>
      </c>
      <c r="D119">
        <f t="shared" si="12"/>
        <v>2.4725297918645479</v>
      </c>
      <c r="E119">
        <f t="shared" si="14"/>
        <v>-2.376748180985734</v>
      </c>
      <c r="F119">
        <f t="shared" si="15"/>
        <v>0.68152157400829938</v>
      </c>
    </row>
    <row r="120" spans="1:6" x14ac:dyDescent="0.2">
      <c r="A120">
        <f t="shared" si="13"/>
        <v>168</v>
      </c>
      <c r="B120">
        <f t="shared" si="10"/>
        <v>-0.2125565616700221</v>
      </c>
      <c r="C120">
        <f t="shared" si="11"/>
        <v>2.3231258451458459</v>
      </c>
      <c r="D120">
        <f t="shared" si="12"/>
        <v>2.375025858472728</v>
      </c>
      <c r="E120">
        <f t="shared" si="14"/>
        <v>-2.3231258451458459</v>
      </c>
      <c r="F120">
        <f t="shared" si="15"/>
        <v>0.4937956419709652</v>
      </c>
    </row>
    <row r="121" spans="1:6" x14ac:dyDescent="0.2">
      <c r="A121">
        <f t="shared" si="13"/>
        <v>172</v>
      </c>
      <c r="B121">
        <f t="shared" si="10"/>
        <v>-0.14054083470239132</v>
      </c>
      <c r="C121">
        <f t="shared" si="11"/>
        <v>2.260739898065359</v>
      </c>
      <c r="D121">
        <f t="shared" si="12"/>
        <v>2.2829574833593296</v>
      </c>
      <c r="E121">
        <f t="shared" si="14"/>
        <v>-2.260739898065359</v>
      </c>
      <c r="F121">
        <f t="shared" si="15"/>
        <v>0.31772627231910461</v>
      </c>
    </row>
    <row r="122" spans="1:6" x14ac:dyDescent="0.2">
      <c r="A122">
        <f t="shared" si="13"/>
        <v>176</v>
      </c>
      <c r="B122">
        <f t="shared" si="10"/>
        <v>-6.9926811943510636E-2</v>
      </c>
      <c r="C122">
        <f t="shared" si="11"/>
        <v>2.19229972121384</v>
      </c>
      <c r="D122">
        <f t="shared" si="12"/>
        <v>2.197653093696426</v>
      </c>
      <c r="E122">
        <f t="shared" si="14"/>
        <v>-2.1922997212138395</v>
      </c>
      <c r="F122">
        <f t="shared" si="15"/>
        <v>0.15330053032913096</v>
      </c>
    </row>
    <row r="123" spans="1:6" x14ac:dyDescent="0.2">
      <c r="A123">
        <f t="shared" si="13"/>
        <v>180</v>
      </c>
      <c r="B123">
        <f t="shared" si="10"/>
        <v>-1.22514845490862E-16</v>
      </c>
      <c r="C123">
        <f t="shared" si="11"/>
        <v>2.1198109374024341</v>
      </c>
      <c r="D123">
        <f t="shared" si="12"/>
        <v>2.1198109374024341</v>
      </c>
      <c r="E123">
        <f t="shared" si="14"/>
        <v>-2.1198109374024341</v>
      </c>
      <c r="F123">
        <f t="shared" si="15"/>
        <v>2.5970830946569854E-16</v>
      </c>
    </row>
  </sheetData>
  <mergeCells count="1">
    <mergeCell ref="A1:C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9698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28575</xdr:rowOff>
              </from>
              <to>
                <xdr:col>4</xdr:col>
                <xdr:colOff>447675</xdr:colOff>
                <xdr:row>7</xdr:row>
                <xdr:rowOff>9525</xdr:rowOff>
              </to>
            </anchor>
          </objectPr>
        </oleObject>
      </mc:Choice>
      <mc:Fallback>
        <oleObject progId="Equation.DSMT4" shapeId="29698" r:id="rId4"/>
      </mc:Fallback>
    </mc:AlternateContent>
    <mc:AlternateContent xmlns:mc="http://schemas.openxmlformats.org/markup-compatibility/2006">
      <mc:Choice Requires="x14">
        <oleObject progId="Equation.DSMT4" shapeId="29699" r:id="rId6">
          <objectPr defaultSize="0" autoPict="0" r:id="rId7">
            <anchor moveWithCells="1">
              <from>
                <xdr:col>0</xdr:col>
                <xdr:colOff>85725</xdr:colOff>
                <xdr:row>15</xdr:row>
                <xdr:rowOff>180975</xdr:rowOff>
              </from>
              <to>
                <xdr:col>3</xdr:col>
                <xdr:colOff>161925</xdr:colOff>
                <xdr:row>21</xdr:row>
                <xdr:rowOff>180975</xdr:rowOff>
              </to>
            </anchor>
          </objectPr>
        </oleObject>
      </mc:Choice>
      <mc:Fallback>
        <oleObject progId="Equation.DSMT4" shapeId="29699" r:id="rId6"/>
      </mc:Fallback>
    </mc:AlternateContent>
    <mc:AlternateContent xmlns:mc="http://schemas.openxmlformats.org/markup-compatibility/2006">
      <mc:Choice Requires="x14">
        <oleObject progId="Equation.DSMT4" shapeId="29700" r:id="rId8">
          <objectPr defaultSize="0" autoPict="0" r:id="rId9">
            <anchor moveWithCells="1">
              <from>
                <xdr:col>0</xdr:col>
                <xdr:colOff>123825</xdr:colOff>
                <xdr:row>22</xdr:row>
                <xdr:rowOff>76200</xdr:rowOff>
              </from>
              <to>
                <xdr:col>1</xdr:col>
                <xdr:colOff>752475</xdr:colOff>
                <xdr:row>25</xdr:row>
                <xdr:rowOff>95250</xdr:rowOff>
              </to>
            </anchor>
          </objectPr>
        </oleObject>
      </mc:Choice>
      <mc:Fallback>
        <oleObject progId="Equation.DSMT4" shapeId="29700" r:id="rId8"/>
      </mc:Fallback>
    </mc:AlternateContent>
    <mc:AlternateContent xmlns:mc="http://schemas.openxmlformats.org/markup-compatibility/2006">
      <mc:Choice Requires="x14">
        <oleObject progId="Equation.DSMT4" shapeId="29701" r:id="rId10">
          <objectPr defaultSize="0" autoPict="0" r:id="rId11">
            <anchor moveWithCells="1">
              <from>
                <xdr:col>2</xdr:col>
                <xdr:colOff>38100</xdr:colOff>
                <xdr:row>22</xdr:row>
                <xdr:rowOff>38100</xdr:rowOff>
              </from>
              <to>
                <xdr:col>4</xdr:col>
                <xdr:colOff>419100</xdr:colOff>
                <xdr:row>26</xdr:row>
                <xdr:rowOff>104775</xdr:rowOff>
              </to>
            </anchor>
          </objectPr>
        </oleObject>
      </mc:Choice>
      <mc:Fallback>
        <oleObject progId="Equation.DSMT4" shapeId="29701" r:id="rId10"/>
      </mc:Fallback>
    </mc:AlternateContent>
    <mc:AlternateContent xmlns:mc="http://schemas.openxmlformats.org/markup-compatibility/2006">
      <mc:Choice Requires="x14">
        <oleObject progId="Equation.DSMT4" shapeId="29705" r:id="rId12">
          <objectPr defaultSize="0" autoPict="0" r:id="rId13">
            <anchor moveWithCells="1">
              <from>
                <xdr:col>2</xdr:col>
                <xdr:colOff>38100</xdr:colOff>
                <xdr:row>26</xdr:row>
                <xdr:rowOff>66675</xdr:rowOff>
              </from>
              <to>
                <xdr:col>4</xdr:col>
                <xdr:colOff>419100</xdr:colOff>
                <xdr:row>30</xdr:row>
                <xdr:rowOff>133350</xdr:rowOff>
              </to>
            </anchor>
          </objectPr>
        </oleObject>
      </mc:Choice>
      <mc:Fallback>
        <oleObject progId="Equation.DSMT4" shapeId="29705" r:id="rId12"/>
      </mc:Fallback>
    </mc:AlternateContent>
    <mc:AlternateContent xmlns:mc="http://schemas.openxmlformats.org/markup-compatibility/2006">
      <mc:Choice Requires="x14">
        <oleObject progId="Equation.DSMT4" shapeId="29706" r:id="rId14">
          <objectPr defaultSize="0" autoPict="0" r:id="rId15">
            <anchor moveWithCells="1">
              <from>
                <xdr:col>0</xdr:col>
                <xdr:colOff>123825</xdr:colOff>
                <xdr:row>25</xdr:row>
                <xdr:rowOff>104775</xdr:rowOff>
              </from>
              <to>
                <xdr:col>1</xdr:col>
                <xdr:colOff>752475</xdr:colOff>
                <xdr:row>28</xdr:row>
                <xdr:rowOff>123825</xdr:rowOff>
              </to>
            </anchor>
          </objectPr>
        </oleObject>
      </mc:Choice>
      <mc:Fallback>
        <oleObject progId="Equation.DSMT4" shapeId="29706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212"/>
  <sheetViews>
    <sheetView tabSelected="1" topLeftCell="A13" zoomScale="75" workbookViewId="0">
      <selection activeCell="K46" sqref="K46"/>
    </sheetView>
  </sheetViews>
  <sheetFormatPr baseColWidth="10" defaultRowHeight="15" x14ac:dyDescent="0.2"/>
  <cols>
    <col min="2" max="2" width="14" customWidth="1"/>
    <col min="3" max="3" width="14.6640625" customWidth="1"/>
    <col min="4" max="4" width="12.5546875" bestFit="1" customWidth="1"/>
    <col min="7" max="7" width="11.44140625" customWidth="1"/>
    <col min="11" max="11" width="11.21875" customWidth="1"/>
    <col min="13" max="13" width="13" customWidth="1"/>
    <col min="19" max="19" width="11.6640625" bestFit="1" customWidth="1"/>
    <col min="20" max="20" width="12.5546875" bestFit="1" customWidth="1"/>
  </cols>
  <sheetData>
    <row r="7" spans="10:16" ht="18" x14ac:dyDescent="0.25">
      <c r="J7" s="96" t="s">
        <v>43</v>
      </c>
      <c r="K7" s="96"/>
      <c r="L7" s="96"/>
    </row>
    <row r="9" spans="10:16" ht="18" x14ac:dyDescent="0.25">
      <c r="M9" s="2" t="s">
        <v>41</v>
      </c>
    </row>
    <row r="10" spans="10:16" ht="15.75" x14ac:dyDescent="0.25">
      <c r="L10" s="5" t="s">
        <v>38</v>
      </c>
      <c r="M10" s="5" t="s">
        <v>39</v>
      </c>
      <c r="N10" s="5" t="s">
        <v>40</v>
      </c>
      <c r="O10" s="37" t="s">
        <v>42</v>
      </c>
    </row>
    <row r="11" spans="10:16" ht="15.75" x14ac:dyDescent="0.25">
      <c r="K11" s="5" t="s">
        <v>38</v>
      </c>
      <c r="L11" s="40"/>
      <c r="M11" s="41"/>
      <c r="N11" s="42"/>
      <c r="O11" s="43">
        <f>SUM(L11:N11)</f>
        <v>0</v>
      </c>
      <c r="P11" s="17"/>
    </row>
    <row r="12" spans="10:16" ht="18" x14ac:dyDescent="0.25">
      <c r="J12" s="3" t="s">
        <v>37</v>
      </c>
      <c r="K12" s="5" t="s">
        <v>39</v>
      </c>
      <c r="L12" s="44"/>
      <c r="M12" s="45"/>
      <c r="N12" s="46"/>
      <c r="O12" s="47">
        <f>SUM(L12:N12)</f>
        <v>0</v>
      </c>
      <c r="P12" s="17"/>
    </row>
    <row r="13" spans="10:16" ht="15.75" x14ac:dyDescent="0.25">
      <c r="K13" s="5" t="s">
        <v>40</v>
      </c>
      <c r="L13" s="48"/>
      <c r="M13" s="49"/>
      <c r="N13" s="50"/>
      <c r="O13" s="51">
        <f>SUM(L13:N13)</f>
        <v>0</v>
      </c>
      <c r="P13" s="17"/>
    </row>
    <row r="14" spans="10:16" x14ac:dyDescent="0.2">
      <c r="L14" s="17"/>
      <c r="M14" s="17"/>
      <c r="N14" s="17"/>
      <c r="O14" s="17"/>
    </row>
    <row r="16" spans="10:16" ht="18" x14ac:dyDescent="0.25">
      <c r="M16" s="2" t="s">
        <v>41</v>
      </c>
    </row>
    <row r="17" spans="10:16" ht="15.75" x14ac:dyDescent="0.25">
      <c r="L17" s="5" t="s">
        <v>38</v>
      </c>
      <c r="M17" s="5" t="s">
        <v>39</v>
      </c>
      <c r="N17" s="5" t="s">
        <v>40</v>
      </c>
      <c r="O17" s="17"/>
    </row>
    <row r="18" spans="10:16" ht="15.75" x14ac:dyDescent="0.25">
      <c r="K18" s="5" t="s">
        <v>38</v>
      </c>
      <c r="L18" s="52"/>
      <c r="M18" s="53"/>
      <c r="N18" s="54"/>
      <c r="O18" s="55" t="e">
        <f t="shared" ref="L18:O20" si="0">O11/$O11</f>
        <v>#DIV/0!</v>
      </c>
      <c r="P18" s="17"/>
    </row>
    <row r="19" spans="10:16" ht="18" x14ac:dyDescent="0.25">
      <c r="J19" s="3" t="s">
        <v>37</v>
      </c>
      <c r="K19" s="5" t="s">
        <v>39</v>
      </c>
      <c r="L19" s="56"/>
      <c r="M19" s="57"/>
      <c r="N19" s="58"/>
      <c r="O19" s="59" t="e">
        <f t="shared" si="0"/>
        <v>#DIV/0!</v>
      </c>
      <c r="P19" s="17"/>
    </row>
    <row r="20" spans="10:16" ht="15.75" x14ac:dyDescent="0.25">
      <c r="K20" s="5" t="s">
        <v>40</v>
      </c>
      <c r="L20" s="60"/>
      <c r="M20" s="61"/>
      <c r="N20" s="62"/>
      <c r="O20" s="63" t="e">
        <f t="shared" si="0"/>
        <v>#DIV/0!</v>
      </c>
      <c r="P20" s="17"/>
    </row>
    <row r="21" spans="10:16" x14ac:dyDescent="0.2">
      <c r="L21" s="17"/>
      <c r="M21" s="17"/>
      <c r="N21" s="17"/>
      <c r="O21" s="17"/>
    </row>
    <row r="23" spans="10:16" ht="18" x14ac:dyDescent="0.25">
      <c r="J23" s="97" t="s">
        <v>45</v>
      </c>
      <c r="K23" s="96"/>
      <c r="L23" s="96"/>
      <c r="N23" s="38" t="s">
        <v>46</v>
      </c>
    </row>
    <row r="24" spans="10:16" ht="15.75" x14ac:dyDescent="0.25">
      <c r="N24" s="39">
        <v>3</v>
      </c>
    </row>
    <row r="25" spans="10:16" ht="15.75" x14ac:dyDescent="0.25">
      <c r="J25" s="5" t="s">
        <v>47</v>
      </c>
      <c r="K25" s="5"/>
      <c r="L25" t="s">
        <v>48</v>
      </c>
    </row>
    <row r="26" spans="10:16" ht="18" x14ac:dyDescent="0.25">
      <c r="M26" s="2" t="s">
        <v>41</v>
      </c>
    </row>
    <row r="27" spans="10:16" ht="15.75" x14ac:dyDescent="0.25">
      <c r="L27" s="5" t="s">
        <v>38</v>
      </c>
      <c r="M27" s="5" t="s">
        <v>39</v>
      </c>
      <c r="N27" s="5" t="s">
        <v>40</v>
      </c>
      <c r="O27" s="37" t="s">
        <v>42</v>
      </c>
    </row>
    <row r="28" spans="10:16" ht="15.75" x14ac:dyDescent="0.25">
      <c r="K28" s="5" t="s">
        <v>38</v>
      </c>
      <c r="L28" s="64"/>
      <c r="M28" s="65"/>
      <c r="N28" s="66"/>
      <c r="O28" s="43">
        <f>O11</f>
        <v>0</v>
      </c>
      <c r="P28" s="17"/>
    </row>
    <row r="29" spans="10:16" ht="18" x14ac:dyDescent="0.25">
      <c r="J29" s="3" t="s">
        <v>37</v>
      </c>
      <c r="K29" s="5" t="s">
        <v>39</v>
      </c>
      <c r="L29" s="67"/>
      <c r="M29" s="68"/>
      <c r="N29" s="69"/>
      <c r="O29" s="47">
        <f>O12</f>
        <v>0</v>
      </c>
      <c r="P29" s="17"/>
    </row>
    <row r="30" spans="10:16" ht="15.75" x14ac:dyDescent="0.25">
      <c r="K30" s="5" t="s">
        <v>40</v>
      </c>
      <c r="L30" s="70"/>
      <c r="M30" s="71"/>
      <c r="N30" s="72"/>
      <c r="O30" s="51">
        <f>O13</f>
        <v>0</v>
      </c>
      <c r="P30" s="17"/>
    </row>
    <row r="31" spans="10:16" ht="15.75" x14ac:dyDescent="0.25">
      <c r="K31" s="17"/>
      <c r="L31" s="17"/>
      <c r="M31" s="17"/>
      <c r="N31" s="73" t="s">
        <v>5</v>
      </c>
      <c r="O31" s="74">
        <f>SUM(O28:O30)</f>
        <v>0</v>
      </c>
      <c r="P31" s="17"/>
    </row>
    <row r="32" spans="10:16" ht="18" x14ac:dyDescent="0.25">
      <c r="J32" s="2" t="s">
        <v>53</v>
      </c>
      <c r="K32" s="75" t="s">
        <v>49</v>
      </c>
      <c r="L32" s="66"/>
      <c r="M32" s="17"/>
      <c r="N32" s="17"/>
      <c r="O32" s="17"/>
    </row>
    <row r="33" spans="1:15" ht="18" x14ac:dyDescent="0.25">
      <c r="J33" s="17"/>
      <c r="K33" s="76" t="s">
        <v>50</v>
      </c>
      <c r="L33" s="69"/>
      <c r="M33" s="17"/>
    </row>
    <row r="34" spans="1:15" ht="18" x14ac:dyDescent="0.25">
      <c r="J34" s="17"/>
      <c r="K34" s="76" t="s">
        <v>29</v>
      </c>
      <c r="L34" s="69"/>
      <c r="M34" s="17"/>
    </row>
    <row r="35" spans="1:15" ht="18" x14ac:dyDescent="0.25">
      <c r="E35" s="19"/>
      <c r="F35" s="19"/>
      <c r="J35" s="17"/>
      <c r="K35" s="76" t="s">
        <v>2</v>
      </c>
      <c r="L35" s="69"/>
      <c r="M35" s="17"/>
    </row>
    <row r="36" spans="1:15" ht="15.75" x14ac:dyDescent="0.25">
      <c r="A36" t="s">
        <v>57</v>
      </c>
      <c r="E36" s="19"/>
      <c r="F36" s="19"/>
      <c r="J36" s="17"/>
      <c r="K36" s="77" t="s">
        <v>19</v>
      </c>
      <c r="L36" s="69"/>
      <c r="M36" s="17"/>
    </row>
    <row r="37" spans="1:15" ht="18" x14ac:dyDescent="0.25">
      <c r="A37" s="8" t="s">
        <v>56</v>
      </c>
      <c r="B37" s="9" t="s">
        <v>25</v>
      </c>
      <c r="J37" s="17"/>
      <c r="K37" s="77" t="s">
        <v>51</v>
      </c>
      <c r="L37" s="69"/>
      <c r="M37" s="17"/>
    </row>
    <row r="38" spans="1:15" ht="15.75" x14ac:dyDescent="0.25">
      <c r="A38" s="79">
        <v>0.05</v>
      </c>
      <c r="B38" s="79"/>
      <c r="J38" s="17"/>
      <c r="K38" s="78" t="s">
        <v>52</v>
      </c>
      <c r="L38" s="72"/>
      <c r="M38" s="17"/>
    </row>
    <row r="39" spans="1:15" x14ac:dyDescent="0.2">
      <c r="G39" s="17"/>
      <c r="J39" s="17"/>
      <c r="K39" s="17"/>
      <c r="L39" s="17"/>
    </row>
    <row r="40" spans="1:15" ht="15.75" x14ac:dyDescent="0.25">
      <c r="C40" s="11" t="s">
        <v>54</v>
      </c>
      <c r="D40" s="80" t="s">
        <v>55</v>
      </c>
      <c r="F40" s="11" t="s">
        <v>44</v>
      </c>
    </row>
    <row r="41" spans="1:15" ht="18" x14ac:dyDescent="0.25">
      <c r="B41" s="17"/>
      <c r="C41" s="11" t="s">
        <v>11</v>
      </c>
      <c r="D41" s="7" t="s">
        <v>38</v>
      </c>
      <c r="E41" s="17"/>
      <c r="F41" s="2" t="s">
        <v>13</v>
      </c>
      <c r="G41" s="17"/>
    </row>
    <row r="42" spans="1:15" ht="18" x14ac:dyDescent="0.25">
      <c r="A42" s="2" t="s">
        <v>7</v>
      </c>
      <c r="B42" s="81"/>
      <c r="C42" s="8" t="s">
        <v>12</v>
      </c>
      <c r="D42" s="82"/>
      <c r="E42" s="83"/>
      <c r="F42" s="82"/>
      <c r="G42" s="83"/>
      <c r="L42" s="17"/>
      <c r="O42" s="17"/>
    </row>
    <row r="43" spans="1:15" ht="18" x14ac:dyDescent="0.25">
      <c r="A43" s="2" t="s">
        <v>5</v>
      </c>
      <c r="B43" s="84"/>
      <c r="C43" s="4"/>
      <c r="D43" s="85"/>
      <c r="E43" s="86"/>
      <c r="F43" s="85"/>
      <c r="G43" s="86"/>
      <c r="L43" s="17"/>
      <c r="O43" s="17"/>
    </row>
    <row r="44" spans="1:15" ht="18" x14ac:dyDescent="0.25">
      <c r="B44" s="17"/>
      <c r="D44" s="7" t="s">
        <v>39</v>
      </c>
      <c r="E44" s="17"/>
      <c r="F44" s="87" t="s">
        <v>13</v>
      </c>
      <c r="G44" s="17"/>
    </row>
    <row r="45" spans="1:15" ht="18" x14ac:dyDescent="0.25">
      <c r="A45" s="2" t="s">
        <v>7</v>
      </c>
      <c r="B45" s="81"/>
      <c r="C45" s="8" t="s">
        <v>12</v>
      </c>
      <c r="D45" s="82"/>
      <c r="E45" s="83"/>
      <c r="F45" s="82"/>
      <c r="G45" s="83"/>
      <c r="L45" s="17"/>
      <c r="O45" s="17"/>
    </row>
    <row r="46" spans="1:15" ht="18" x14ac:dyDescent="0.25">
      <c r="A46" s="2" t="s">
        <v>5</v>
      </c>
      <c r="B46" s="84"/>
      <c r="C46" s="4"/>
      <c r="D46" s="85"/>
      <c r="E46" s="86"/>
      <c r="F46" s="85"/>
      <c r="G46" s="86"/>
      <c r="L46" s="17"/>
      <c r="O46" s="17"/>
    </row>
    <row r="47" spans="1:15" ht="18" x14ac:dyDescent="0.25">
      <c r="B47" s="17"/>
      <c r="D47" s="7" t="s">
        <v>40</v>
      </c>
      <c r="E47" s="17"/>
      <c r="F47" s="87" t="s">
        <v>13</v>
      </c>
      <c r="G47" s="17"/>
    </row>
    <row r="48" spans="1:15" ht="18" x14ac:dyDescent="0.25">
      <c r="A48" s="2" t="s">
        <v>7</v>
      </c>
      <c r="B48" s="81"/>
      <c r="C48" s="8" t="s">
        <v>12</v>
      </c>
      <c r="D48" s="82"/>
      <c r="E48" s="83"/>
      <c r="F48" s="82"/>
      <c r="G48" s="83"/>
      <c r="L48" s="17"/>
      <c r="O48" s="17"/>
    </row>
    <row r="49" spans="1:21" ht="18" x14ac:dyDescent="0.25">
      <c r="A49" s="2" t="s">
        <v>5</v>
      </c>
      <c r="B49" s="84"/>
      <c r="C49" s="4"/>
      <c r="D49" s="85"/>
      <c r="E49" s="86"/>
      <c r="F49" s="85"/>
      <c r="G49" s="86"/>
      <c r="L49" s="17"/>
      <c r="O49" s="17"/>
    </row>
    <row r="50" spans="1:21" x14ac:dyDescent="0.2">
      <c r="B50" s="17"/>
      <c r="G50" s="17"/>
      <c r="M50" s="17"/>
      <c r="N50" s="17"/>
    </row>
    <row r="51" spans="1:21" ht="18" x14ac:dyDescent="0.25">
      <c r="A51" s="7" t="s">
        <v>8</v>
      </c>
      <c r="B51" s="88"/>
      <c r="C51" s="89"/>
      <c r="D51" s="7" t="s">
        <v>38</v>
      </c>
      <c r="E51" s="88"/>
      <c r="F51" s="89"/>
      <c r="G51" s="17"/>
    </row>
    <row r="52" spans="1:21" ht="18" x14ac:dyDescent="0.25">
      <c r="A52" s="17"/>
      <c r="B52" s="90"/>
      <c r="C52" s="91"/>
      <c r="D52" s="7" t="s">
        <v>39</v>
      </c>
      <c r="E52" s="90"/>
      <c r="F52" s="91"/>
      <c r="G52" s="17"/>
    </row>
    <row r="53" spans="1:21" ht="18" x14ac:dyDescent="0.25">
      <c r="A53" s="17"/>
      <c r="B53" s="92"/>
      <c r="C53" s="93"/>
      <c r="D53" s="7" t="s">
        <v>40</v>
      </c>
      <c r="E53" s="92"/>
      <c r="F53" s="93"/>
      <c r="G53" s="17"/>
    </row>
    <row r="54" spans="1:21" ht="15.75" x14ac:dyDescent="0.25">
      <c r="B54" s="17"/>
      <c r="C54" s="17"/>
      <c r="E54" s="17"/>
      <c r="F54" s="17"/>
      <c r="G54" s="11" t="s">
        <v>16</v>
      </c>
      <c r="H54" s="11"/>
    </row>
    <row r="55" spans="1:21" ht="18" x14ac:dyDescent="0.25">
      <c r="A55" s="2" t="s">
        <v>6</v>
      </c>
      <c r="B55" s="11" t="s">
        <v>33</v>
      </c>
      <c r="C55" s="25"/>
      <c r="E55" s="11" t="s">
        <v>34</v>
      </c>
      <c r="F55" s="11"/>
      <c r="S55" s="13"/>
      <c r="T55" s="13"/>
      <c r="U55" s="13"/>
    </row>
    <row r="56" spans="1:21" ht="18" x14ac:dyDescent="0.25">
      <c r="A56" s="3" t="s">
        <v>1</v>
      </c>
      <c r="B56" s="1"/>
      <c r="C56" s="1"/>
      <c r="E56" s="11" t="s">
        <v>10</v>
      </c>
      <c r="F56" s="11"/>
      <c r="G56" s="11" t="s">
        <v>35</v>
      </c>
      <c r="H56" s="11"/>
      <c r="I56" s="11"/>
      <c r="J56" s="25"/>
    </row>
    <row r="57" spans="1:21" ht="20.25" x14ac:dyDescent="0.25">
      <c r="A57" s="3" t="s">
        <v>2</v>
      </c>
      <c r="B57" s="1"/>
      <c r="C57" s="1"/>
      <c r="E57" s="4"/>
      <c r="F57" s="4"/>
      <c r="G57" s="9" t="s">
        <v>9</v>
      </c>
    </row>
    <row r="58" spans="1:21" ht="18" x14ac:dyDescent="0.25">
      <c r="A58" s="3" t="s">
        <v>0</v>
      </c>
      <c r="B58" s="2" t="s">
        <v>19</v>
      </c>
      <c r="C58" s="2" t="s">
        <v>22</v>
      </c>
      <c r="D58" s="2" t="s">
        <v>17</v>
      </c>
      <c r="E58" s="2" t="s">
        <v>3</v>
      </c>
      <c r="F58" s="2" t="s">
        <v>4</v>
      </c>
      <c r="G58" s="7" t="s">
        <v>38</v>
      </c>
      <c r="H58" s="7" t="s">
        <v>39</v>
      </c>
      <c r="I58" s="7" t="s">
        <v>40</v>
      </c>
      <c r="J58" s="11"/>
      <c r="K58" s="11" t="s">
        <v>36</v>
      </c>
      <c r="L58" s="11"/>
    </row>
    <row r="59" spans="1:21" ht="18" x14ac:dyDescent="0.25">
      <c r="A59" s="5">
        <v>1</v>
      </c>
      <c r="B59" s="14">
        <v>17.876000000000001</v>
      </c>
      <c r="C59" s="14">
        <v>2.456</v>
      </c>
      <c r="D59" s="7" t="s">
        <v>38</v>
      </c>
      <c r="E59" s="10"/>
      <c r="F59" s="15"/>
      <c r="G59" s="27"/>
      <c r="H59" s="16"/>
      <c r="I59" s="33"/>
    </row>
    <row r="60" spans="1:21" ht="18" x14ac:dyDescent="0.25">
      <c r="A60" s="5">
        <f t="shared" ref="A60:A91" si="1">A59+1</f>
        <v>2</v>
      </c>
      <c r="B60" s="14">
        <v>20.8103399134894</v>
      </c>
      <c r="C60" s="14">
        <v>1.653</v>
      </c>
      <c r="D60" s="7" t="s">
        <v>38</v>
      </c>
      <c r="E60" s="10"/>
      <c r="F60" s="15"/>
      <c r="G60" s="28"/>
      <c r="H60" s="16"/>
      <c r="I60" s="33"/>
    </row>
    <row r="61" spans="1:21" ht="18" x14ac:dyDescent="0.25">
      <c r="A61" s="5">
        <f t="shared" si="1"/>
        <v>3</v>
      </c>
      <c r="B61" s="14">
        <v>17.694314927315698</v>
      </c>
      <c r="C61" s="14">
        <v>0.99025078711056869</v>
      </c>
      <c r="D61" s="7" t="s">
        <v>38</v>
      </c>
      <c r="E61" s="10"/>
      <c r="F61" s="15"/>
      <c r="G61" s="28"/>
      <c r="H61" s="16"/>
      <c r="I61" s="33"/>
    </row>
    <row r="62" spans="1:21" ht="18" x14ac:dyDescent="0.25">
      <c r="A62" s="5">
        <f t="shared" si="1"/>
        <v>4</v>
      </c>
      <c r="B62" s="14">
        <v>19.3929514400889</v>
      </c>
      <c r="C62" s="14">
        <v>0.71609086605214312</v>
      </c>
      <c r="D62" s="7" t="s">
        <v>38</v>
      </c>
      <c r="E62" s="10"/>
      <c r="F62" s="15"/>
      <c r="G62" s="28"/>
      <c r="H62" s="16"/>
      <c r="I62" s="33"/>
    </row>
    <row r="63" spans="1:21" ht="18" x14ac:dyDescent="0.25">
      <c r="A63" s="5">
        <f t="shared" si="1"/>
        <v>5</v>
      </c>
      <c r="B63" s="14">
        <v>15.820714863796301</v>
      </c>
      <c r="C63" s="14">
        <v>2.4951215667661915</v>
      </c>
      <c r="D63" s="7" t="s">
        <v>38</v>
      </c>
      <c r="E63" s="10"/>
      <c r="F63" s="15"/>
      <c r="G63" s="28"/>
      <c r="H63" s="16"/>
      <c r="I63" s="33"/>
      <c r="S63" s="13"/>
      <c r="T63" s="13"/>
      <c r="U63" s="13"/>
    </row>
    <row r="64" spans="1:21" ht="18" x14ac:dyDescent="0.25">
      <c r="A64" s="5">
        <f t="shared" si="1"/>
        <v>6</v>
      </c>
      <c r="B64" s="14">
        <v>18.032032415945</v>
      </c>
      <c r="C64" s="14">
        <v>1.9930000000000001</v>
      </c>
      <c r="D64" s="7" t="s">
        <v>38</v>
      </c>
      <c r="E64" s="10"/>
      <c r="F64" s="15"/>
      <c r="G64" s="28"/>
      <c r="H64" s="16"/>
      <c r="I64" s="33"/>
    </row>
    <row r="65" spans="1:21" ht="18" x14ac:dyDescent="0.25">
      <c r="A65" s="5">
        <f t="shared" si="1"/>
        <v>7</v>
      </c>
      <c r="B65" s="14">
        <v>14.3304918249652</v>
      </c>
      <c r="C65" s="14">
        <v>2.1999</v>
      </c>
      <c r="D65" s="7" t="s">
        <v>38</v>
      </c>
      <c r="E65" s="10"/>
      <c r="F65" s="15"/>
      <c r="G65" s="28"/>
      <c r="H65" s="16"/>
      <c r="I65" s="33"/>
    </row>
    <row r="66" spans="1:21" ht="18" x14ac:dyDescent="0.25">
      <c r="A66" s="5">
        <f t="shared" si="1"/>
        <v>8</v>
      </c>
      <c r="B66" s="14">
        <v>14.3676671400261</v>
      </c>
      <c r="C66" s="14">
        <v>2.7601393452104181</v>
      </c>
      <c r="D66" s="7" t="s">
        <v>38</v>
      </c>
      <c r="E66" s="10"/>
      <c r="F66" s="15"/>
      <c r="G66" s="28"/>
      <c r="H66" s="16"/>
      <c r="I66" s="33"/>
    </row>
    <row r="67" spans="1:21" ht="18" x14ac:dyDescent="0.25">
      <c r="A67" s="5">
        <f t="shared" si="1"/>
        <v>9</v>
      </c>
      <c r="B67" s="14">
        <v>24.492319157259601</v>
      </c>
      <c r="C67" s="14">
        <v>0.6546066380564598</v>
      </c>
      <c r="D67" s="7" t="s">
        <v>38</v>
      </c>
      <c r="E67" s="10"/>
      <c r="F67" s="15"/>
      <c r="G67" s="28"/>
      <c r="H67" s="16"/>
      <c r="I67" s="33"/>
    </row>
    <row r="68" spans="1:21" ht="18" x14ac:dyDescent="0.25">
      <c r="A68" s="5">
        <f t="shared" si="1"/>
        <v>10</v>
      </c>
      <c r="B68" s="14">
        <v>21.279546515039101</v>
      </c>
      <c r="C68" s="14">
        <v>1.086368078283922</v>
      </c>
      <c r="D68" s="7" t="s">
        <v>38</v>
      </c>
      <c r="E68" s="10"/>
      <c r="F68" s="15"/>
      <c r="G68" s="28"/>
      <c r="H68" s="16"/>
      <c r="I68" s="33"/>
    </row>
    <row r="69" spans="1:21" ht="18" x14ac:dyDescent="0.25">
      <c r="A69" s="5">
        <f t="shared" si="1"/>
        <v>11</v>
      </c>
      <c r="B69" s="14">
        <v>22.3967648762737</v>
      </c>
      <c r="C69" s="14">
        <v>0.78591964835349126</v>
      </c>
      <c r="D69" s="7" t="s">
        <v>38</v>
      </c>
      <c r="E69" s="10"/>
      <c r="F69" s="15"/>
      <c r="G69" s="28"/>
      <c r="H69" s="16"/>
      <c r="I69" s="33"/>
    </row>
    <row r="70" spans="1:21" ht="18" x14ac:dyDescent="0.25">
      <c r="A70" s="5">
        <f t="shared" si="1"/>
        <v>12</v>
      </c>
      <c r="B70" s="14">
        <v>21.030810943724902</v>
      </c>
      <c r="C70" s="14">
        <v>1.0529364977079734</v>
      </c>
      <c r="D70" s="7" t="s">
        <v>38</v>
      </c>
      <c r="E70" s="10"/>
      <c r="F70" s="15"/>
      <c r="G70" s="28"/>
      <c r="H70" s="16"/>
      <c r="I70" s="33"/>
    </row>
    <row r="71" spans="1:21" ht="18" x14ac:dyDescent="0.25">
      <c r="A71" s="5">
        <f t="shared" si="1"/>
        <v>13</v>
      </c>
      <c r="B71" s="14">
        <v>20.878015795945</v>
      </c>
      <c r="C71" s="14">
        <v>0.66305495407967063</v>
      </c>
      <c r="D71" s="7" t="s">
        <v>38</v>
      </c>
      <c r="E71" s="10"/>
      <c r="F71" s="15"/>
      <c r="G71" s="28"/>
      <c r="H71" s="16"/>
      <c r="I71" s="33"/>
      <c r="S71" s="13"/>
      <c r="T71" s="13"/>
      <c r="U71" s="13"/>
    </row>
    <row r="72" spans="1:21" ht="18" x14ac:dyDescent="0.25">
      <c r="A72" s="5">
        <f t="shared" si="1"/>
        <v>14</v>
      </c>
      <c r="B72" s="14">
        <v>21.492581498487699</v>
      </c>
      <c r="C72" s="14">
        <v>1.3650151158327173</v>
      </c>
      <c r="D72" s="7" t="s">
        <v>38</v>
      </c>
      <c r="E72" s="10"/>
      <c r="F72" s="15"/>
      <c r="G72" s="28"/>
      <c r="H72" s="16"/>
      <c r="I72" s="33"/>
    </row>
    <row r="73" spans="1:21" ht="18" x14ac:dyDescent="0.25">
      <c r="A73" s="5">
        <f t="shared" si="1"/>
        <v>15</v>
      </c>
      <c r="B73" s="14">
        <v>21.138828688829602</v>
      </c>
      <c r="C73" s="14">
        <v>1.0235932390041083</v>
      </c>
      <c r="D73" s="7" t="s">
        <v>38</v>
      </c>
      <c r="E73" s="10"/>
      <c r="F73" s="15"/>
      <c r="G73" s="28"/>
      <c r="H73" s="16"/>
      <c r="I73" s="33"/>
    </row>
    <row r="74" spans="1:21" ht="18" x14ac:dyDescent="0.25">
      <c r="A74" s="5">
        <f t="shared" si="1"/>
        <v>16</v>
      </c>
      <c r="B74" s="14">
        <v>21.395341085245299</v>
      </c>
      <c r="C74" s="14">
        <v>1.1605164387646234</v>
      </c>
      <c r="D74" s="7" t="s">
        <v>38</v>
      </c>
      <c r="E74" s="10"/>
      <c r="F74" s="15"/>
      <c r="G74" s="28"/>
      <c r="H74" s="16"/>
      <c r="I74" s="33"/>
    </row>
    <row r="75" spans="1:21" ht="18" x14ac:dyDescent="0.25">
      <c r="A75" s="5">
        <f t="shared" si="1"/>
        <v>17</v>
      </c>
      <c r="B75" s="14">
        <v>21.2995106952818</v>
      </c>
      <c r="C75" s="14">
        <v>0.85138844563348581</v>
      </c>
      <c r="D75" s="7" t="s">
        <v>38</v>
      </c>
      <c r="E75" s="10"/>
      <c r="F75" s="15"/>
      <c r="G75" s="28"/>
      <c r="H75" s="16"/>
      <c r="I75" s="33"/>
    </row>
    <row r="76" spans="1:21" ht="18" x14ac:dyDescent="0.25">
      <c r="A76" s="5">
        <f t="shared" si="1"/>
        <v>18</v>
      </c>
      <c r="B76" s="14">
        <v>22.349127905198099</v>
      </c>
      <c r="C76" s="14">
        <v>0.78028381055389029</v>
      </c>
      <c r="D76" s="7" t="s">
        <v>38</v>
      </c>
      <c r="E76" s="10"/>
      <c r="F76" s="15"/>
      <c r="G76" s="28"/>
      <c r="H76" s="16"/>
      <c r="I76" s="33"/>
    </row>
    <row r="77" spans="1:21" ht="18" x14ac:dyDescent="0.25">
      <c r="A77" s="5">
        <f t="shared" si="1"/>
        <v>19</v>
      </c>
      <c r="B77" s="14">
        <v>21.619082436531599</v>
      </c>
      <c r="C77" s="14">
        <v>0.91464124697076754</v>
      </c>
      <c r="D77" s="7" t="s">
        <v>38</v>
      </c>
      <c r="E77" s="10"/>
      <c r="F77" s="15"/>
      <c r="G77" s="29"/>
      <c r="H77" s="16"/>
      <c r="I77" s="33"/>
    </row>
    <row r="78" spans="1:21" ht="18" x14ac:dyDescent="0.25">
      <c r="A78" s="5">
        <f t="shared" si="1"/>
        <v>20</v>
      </c>
      <c r="B78" s="14">
        <v>22.957691848466801</v>
      </c>
      <c r="C78" s="14">
        <v>3.2786673075158701</v>
      </c>
      <c r="D78" s="7" t="s">
        <v>39</v>
      </c>
      <c r="E78" s="10"/>
      <c r="F78" s="10"/>
      <c r="G78" s="26"/>
      <c r="H78" s="30"/>
      <c r="I78" s="33"/>
    </row>
    <row r="79" spans="1:21" ht="18" x14ac:dyDescent="0.25">
      <c r="A79" s="5">
        <f t="shared" si="1"/>
        <v>21</v>
      </c>
      <c r="B79" s="14">
        <v>23.468435025130699</v>
      </c>
      <c r="C79" s="14">
        <v>2.5700063419822872</v>
      </c>
      <c r="D79" s="7" t="s">
        <v>39</v>
      </c>
      <c r="E79" s="10"/>
      <c r="F79" s="10"/>
      <c r="G79" s="26"/>
      <c r="H79" s="31"/>
      <c r="I79" s="33"/>
      <c r="S79" s="13"/>
      <c r="T79" s="13"/>
      <c r="U79" s="13"/>
    </row>
    <row r="80" spans="1:21" ht="18" x14ac:dyDescent="0.25">
      <c r="A80" s="5">
        <f t="shared" si="1"/>
        <v>22</v>
      </c>
      <c r="B80" s="14">
        <v>25.890106145797599</v>
      </c>
      <c r="C80" s="14">
        <v>2.1875697521846873</v>
      </c>
      <c r="D80" s="7" t="s">
        <v>39</v>
      </c>
      <c r="E80" s="10"/>
      <c r="F80" s="10"/>
      <c r="G80" s="26"/>
      <c r="H80" s="31"/>
      <c r="I80" s="33"/>
    </row>
    <row r="81" spans="1:21" ht="18" x14ac:dyDescent="0.25">
      <c r="A81" s="5">
        <f t="shared" si="1"/>
        <v>23</v>
      </c>
      <c r="B81" s="14">
        <v>29.661506266264201</v>
      </c>
      <c r="C81" s="14">
        <v>1.9930000000000001</v>
      </c>
      <c r="D81" s="7" t="s">
        <v>39</v>
      </c>
      <c r="E81" s="10"/>
      <c r="F81" s="10"/>
      <c r="G81" s="26"/>
      <c r="H81" s="31"/>
      <c r="I81" s="33"/>
    </row>
    <row r="82" spans="1:21" ht="18" x14ac:dyDescent="0.25">
      <c r="A82" s="5">
        <f t="shared" si="1"/>
        <v>24</v>
      </c>
      <c r="B82" s="14">
        <v>17.4810872488355</v>
      </c>
      <c r="C82" s="14">
        <v>3.7976325768294572</v>
      </c>
      <c r="D82" s="7" t="s">
        <v>39</v>
      </c>
      <c r="E82" s="10"/>
      <c r="F82" s="10"/>
      <c r="G82" s="26"/>
      <c r="H82" s="31"/>
      <c r="I82" s="33"/>
    </row>
    <row r="83" spans="1:21" ht="18" x14ac:dyDescent="0.25">
      <c r="A83" s="5">
        <f t="shared" si="1"/>
        <v>25</v>
      </c>
      <c r="B83" s="14">
        <v>13.377998976286509</v>
      </c>
      <c r="C83" s="14">
        <v>4.2917481631029695</v>
      </c>
      <c r="D83" s="7" t="s">
        <v>39</v>
      </c>
      <c r="E83" s="10"/>
      <c r="F83" s="10"/>
      <c r="G83" s="26"/>
      <c r="H83" s="31"/>
      <c r="I83" s="33"/>
    </row>
    <row r="84" spans="1:21" ht="18" x14ac:dyDescent="0.25">
      <c r="A84" s="5">
        <f t="shared" si="1"/>
        <v>26</v>
      </c>
      <c r="B84" s="14">
        <v>14.952697230726701</v>
      </c>
      <c r="C84" s="14">
        <v>4.6763853940906399</v>
      </c>
      <c r="D84" s="7" t="s">
        <v>39</v>
      </c>
      <c r="E84" s="10"/>
      <c r="F84" s="10"/>
      <c r="G84" s="26"/>
      <c r="H84" s="31"/>
      <c r="I84" s="33"/>
    </row>
    <row r="85" spans="1:21" ht="18" x14ac:dyDescent="0.25">
      <c r="A85" s="5">
        <f t="shared" si="1"/>
        <v>27</v>
      </c>
      <c r="B85" s="14">
        <v>20.869693677314402</v>
      </c>
      <c r="C85" s="14">
        <v>3.7526707058847313</v>
      </c>
      <c r="D85" s="7" t="s">
        <v>39</v>
      </c>
      <c r="E85" s="10"/>
      <c r="F85" s="10"/>
      <c r="G85" s="26"/>
      <c r="H85" s="31"/>
      <c r="I85" s="33"/>
    </row>
    <row r="86" spans="1:21" ht="18" x14ac:dyDescent="0.25">
      <c r="A86" s="5">
        <f t="shared" si="1"/>
        <v>28</v>
      </c>
      <c r="B86" s="14">
        <v>14.778989902436599</v>
      </c>
      <c r="C86" s="14">
        <v>4.0053157395703147</v>
      </c>
      <c r="D86" s="7" t="s">
        <v>39</v>
      </c>
      <c r="E86" s="10"/>
      <c r="F86" s="10"/>
      <c r="G86" s="26"/>
      <c r="H86" s="31"/>
      <c r="I86" s="33"/>
    </row>
    <row r="87" spans="1:21" ht="18" x14ac:dyDescent="0.25">
      <c r="A87" s="5">
        <f t="shared" si="1"/>
        <v>29</v>
      </c>
      <c r="B87" s="14">
        <v>20.911065507415099</v>
      </c>
      <c r="C87" s="14">
        <v>2.3789819632957814</v>
      </c>
      <c r="D87" s="7" t="s">
        <v>39</v>
      </c>
      <c r="E87" s="10"/>
      <c r="F87" s="10"/>
      <c r="G87" s="26"/>
      <c r="H87" s="31"/>
      <c r="I87" s="33"/>
      <c r="S87" s="13"/>
      <c r="T87" s="13"/>
      <c r="U87" s="13"/>
    </row>
    <row r="88" spans="1:21" ht="18" x14ac:dyDescent="0.25">
      <c r="A88" s="5">
        <f t="shared" si="1"/>
        <v>30</v>
      </c>
      <c r="B88" s="14">
        <v>23.051352696916702</v>
      </c>
      <c r="C88" s="14">
        <v>2.0358583104884271</v>
      </c>
      <c r="D88" s="7" t="s">
        <v>39</v>
      </c>
      <c r="E88" s="10"/>
      <c r="F88" s="10"/>
      <c r="G88" s="26"/>
      <c r="H88" s="31"/>
      <c r="I88" s="33"/>
    </row>
    <row r="89" spans="1:21" ht="18" x14ac:dyDescent="0.25">
      <c r="A89" s="5">
        <f t="shared" si="1"/>
        <v>31</v>
      </c>
      <c r="B89" s="14">
        <v>25.792804322451801</v>
      </c>
      <c r="C89" s="14">
        <v>1.7991002722407445</v>
      </c>
      <c r="D89" s="7" t="s">
        <v>39</v>
      </c>
      <c r="E89" s="10"/>
      <c r="F89" s="10"/>
      <c r="G89" s="26"/>
      <c r="H89" s="31"/>
      <c r="I89" s="33"/>
    </row>
    <row r="90" spans="1:21" ht="18" x14ac:dyDescent="0.25">
      <c r="A90" s="5">
        <f t="shared" si="1"/>
        <v>32</v>
      </c>
      <c r="B90" s="14">
        <v>26.989364763111499</v>
      </c>
      <c r="C90" s="14">
        <v>2.0260966143560188</v>
      </c>
      <c r="D90" s="7" t="s">
        <v>39</v>
      </c>
      <c r="E90" s="10"/>
      <c r="F90" s="10"/>
      <c r="G90" s="26"/>
      <c r="H90" s="31"/>
      <c r="I90" s="33"/>
    </row>
    <row r="91" spans="1:21" ht="18" x14ac:dyDescent="0.25">
      <c r="A91" s="5">
        <f t="shared" si="1"/>
        <v>33</v>
      </c>
      <c r="B91" s="14">
        <v>26.3934318818492</v>
      </c>
      <c r="C91" s="14">
        <v>2.4932397650206299</v>
      </c>
      <c r="D91" s="7" t="s">
        <v>39</v>
      </c>
      <c r="E91" s="10"/>
      <c r="F91" s="10"/>
      <c r="G91" s="26"/>
      <c r="H91" s="31"/>
      <c r="I91" s="33"/>
    </row>
    <row r="92" spans="1:21" ht="18" x14ac:dyDescent="0.25">
      <c r="A92" s="5">
        <f t="shared" ref="A92:A115" si="2">A91+1</f>
        <v>34</v>
      </c>
      <c r="B92" s="14">
        <v>27.141329779307402</v>
      </c>
      <c r="C92" s="14">
        <v>2.2064087535448951</v>
      </c>
      <c r="D92" s="7" t="s">
        <v>39</v>
      </c>
      <c r="E92" s="10"/>
      <c r="F92" s="10"/>
      <c r="G92" s="26"/>
      <c r="H92" s="31"/>
      <c r="I92" s="33"/>
    </row>
    <row r="93" spans="1:21" ht="18" x14ac:dyDescent="0.25">
      <c r="A93" s="5">
        <f t="shared" si="2"/>
        <v>35</v>
      </c>
      <c r="B93" s="14">
        <v>26.465379096851599</v>
      </c>
      <c r="C93" s="14">
        <v>2.2194727487159795</v>
      </c>
      <c r="D93" s="7" t="s">
        <v>39</v>
      </c>
      <c r="E93" s="10"/>
      <c r="F93" s="10"/>
      <c r="G93" s="26"/>
      <c r="H93" s="31"/>
      <c r="I93" s="33"/>
    </row>
    <row r="94" spans="1:21" ht="18" x14ac:dyDescent="0.25">
      <c r="A94" s="5">
        <f t="shared" si="2"/>
        <v>36</v>
      </c>
      <c r="B94" s="14">
        <v>25.239641678711699</v>
      </c>
      <c r="C94" s="14">
        <v>2.3895416252504083</v>
      </c>
      <c r="D94" s="7" t="s">
        <v>39</v>
      </c>
      <c r="E94" s="10"/>
      <c r="F94" s="10"/>
      <c r="G94" s="26"/>
      <c r="H94" s="31"/>
      <c r="I94" s="33"/>
    </row>
    <row r="95" spans="1:21" ht="18" x14ac:dyDescent="0.25">
      <c r="A95" s="5">
        <f t="shared" si="2"/>
        <v>37</v>
      </c>
      <c r="B95" s="14">
        <v>25.4629356550689</v>
      </c>
      <c r="C95" s="14">
        <v>2.8886945972626346</v>
      </c>
      <c r="D95" s="7" t="s">
        <v>39</v>
      </c>
      <c r="E95" s="10"/>
      <c r="F95" s="10"/>
      <c r="G95" s="26"/>
      <c r="H95" s="31"/>
      <c r="I95" s="33"/>
      <c r="S95" s="13"/>
      <c r="T95" s="13"/>
      <c r="U95" s="13"/>
    </row>
    <row r="96" spans="1:21" ht="18" x14ac:dyDescent="0.25">
      <c r="A96" s="5">
        <f t="shared" si="2"/>
        <v>38</v>
      </c>
      <c r="B96" s="14">
        <v>27.510572666276399</v>
      </c>
      <c r="C96" s="14">
        <v>2.302703926093661</v>
      </c>
      <c r="D96" s="7" t="s">
        <v>39</v>
      </c>
      <c r="E96" s="10"/>
      <c r="F96" s="10"/>
      <c r="G96" s="26"/>
      <c r="H96" s="32"/>
      <c r="I96" s="33"/>
    </row>
    <row r="97" spans="1:21" ht="18" x14ac:dyDescent="0.25">
      <c r="A97" s="5">
        <f t="shared" si="2"/>
        <v>39</v>
      </c>
      <c r="B97" s="14">
        <v>12.8066695404329</v>
      </c>
      <c r="C97" s="14">
        <v>1.5812167060681355</v>
      </c>
      <c r="D97" s="7" t="s">
        <v>40</v>
      </c>
      <c r="E97" s="10"/>
      <c r="F97" s="10"/>
      <c r="G97" s="26"/>
      <c r="H97" s="16"/>
      <c r="I97" s="34"/>
    </row>
    <row r="98" spans="1:21" ht="18" x14ac:dyDescent="0.25">
      <c r="A98" s="5">
        <f t="shared" si="2"/>
        <v>40</v>
      </c>
      <c r="B98" s="14">
        <v>14.449667551600701</v>
      </c>
      <c r="C98" s="14">
        <v>1.4860824966264592</v>
      </c>
      <c r="D98" s="7" t="s">
        <v>40</v>
      </c>
      <c r="E98" s="10"/>
      <c r="F98" s="10"/>
      <c r="G98" s="26"/>
      <c r="H98" s="16"/>
      <c r="I98" s="35"/>
    </row>
    <row r="99" spans="1:21" ht="18" x14ac:dyDescent="0.25">
      <c r="A99" s="5">
        <f t="shared" si="2"/>
        <v>41</v>
      </c>
      <c r="B99" s="14">
        <v>17.750322581925701</v>
      </c>
      <c r="C99" s="14">
        <v>1.5335002808036511</v>
      </c>
      <c r="D99" s="7" t="s">
        <v>40</v>
      </c>
      <c r="E99" s="10"/>
      <c r="F99" s="10"/>
      <c r="G99" s="26"/>
      <c r="H99" s="16"/>
      <c r="I99" s="35"/>
    </row>
    <row r="100" spans="1:21" ht="18" x14ac:dyDescent="0.25">
      <c r="A100" s="5">
        <f t="shared" si="2"/>
        <v>42</v>
      </c>
      <c r="B100" s="14">
        <v>20.371762093735001</v>
      </c>
      <c r="C100" s="14">
        <v>1.5972645940202717</v>
      </c>
      <c r="D100" s="7" t="s">
        <v>40</v>
      </c>
      <c r="E100" s="10"/>
      <c r="F100" s="10"/>
      <c r="G100" s="26"/>
      <c r="H100" s="16"/>
      <c r="I100" s="35"/>
    </row>
    <row r="101" spans="1:21" ht="18" x14ac:dyDescent="0.25">
      <c r="A101" s="5">
        <f t="shared" si="2"/>
        <v>43</v>
      </c>
      <c r="B101" s="14">
        <v>11.831096204919501</v>
      </c>
      <c r="C101" s="14">
        <v>1.2402455826246845</v>
      </c>
      <c r="D101" s="7" t="s">
        <v>40</v>
      </c>
      <c r="E101" s="10"/>
      <c r="F101" s="10"/>
      <c r="G101" s="26"/>
      <c r="H101" s="16"/>
      <c r="I101" s="35"/>
    </row>
    <row r="102" spans="1:21" ht="18" x14ac:dyDescent="0.25">
      <c r="A102" s="5">
        <f t="shared" si="2"/>
        <v>44</v>
      </c>
      <c r="B102" s="14">
        <v>7.6466240745915997</v>
      </c>
      <c r="C102" s="14">
        <v>2.0389381098016366</v>
      </c>
      <c r="D102" s="7" t="s">
        <v>40</v>
      </c>
      <c r="E102" s="10"/>
      <c r="F102" s="10"/>
      <c r="G102" s="26"/>
      <c r="H102" s="16"/>
      <c r="I102" s="35"/>
    </row>
    <row r="103" spans="1:21" ht="16.5" customHeight="1" x14ac:dyDescent="0.25">
      <c r="A103" s="5">
        <f t="shared" si="2"/>
        <v>45</v>
      </c>
      <c r="B103" s="14">
        <v>5.5033107921515398</v>
      </c>
      <c r="C103" s="14">
        <v>2.122563604941031</v>
      </c>
      <c r="D103" s="7" t="s">
        <v>40</v>
      </c>
      <c r="E103" s="10"/>
      <c r="F103" s="10"/>
      <c r="G103" s="26"/>
      <c r="H103" s="16"/>
      <c r="I103" s="35"/>
      <c r="S103" s="13"/>
      <c r="T103" s="13"/>
      <c r="U103" s="13"/>
    </row>
    <row r="104" spans="1:21" ht="18" x14ac:dyDescent="0.25">
      <c r="A104" s="5">
        <f t="shared" si="2"/>
        <v>46</v>
      </c>
      <c r="B104" s="14">
        <v>9.0340000000000007</v>
      </c>
      <c r="C104" s="14">
        <v>1.923</v>
      </c>
      <c r="D104" s="7" t="s">
        <v>40</v>
      </c>
      <c r="E104" s="10"/>
      <c r="F104" s="10"/>
      <c r="G104" s="26"/>
      <c r="H104" s="16"/>
      <c r="I104" s="35"/>
    </row>
    <row r="105" spans="1:21" ht="18" x14ac:dyDescent="0.25">
      <c r="A105" s="5">
        <f t="shared" si="2"/>
        <v>47</v>
      </c>
      <c r="B105" s="14">
        <v>9.6329252956793994</v>
      </c>
      <c r="C105" s="14">
        <v>2.3314230677928376</v>
      </c>
      <c r="D105" s="7" t="s">
        <v>40</v>
      </c>
      <c r="E105" s="10"/>
      <c r="F105" s="10"/>
      <c r="G105" s="26"/>
      <c r="H105" s="16"/>
      <c r="I105" s="35"/>
    </row>
    <row r="106" spans="1:21" ht="18" x14ac:dyDescent="0.25">
      <c r="A106" s="5">
        <f t="shared" si="2"/>
        <v>48</v>
      </c>
      <c r="B106" s="14">
        <v>15.365418587720502</v>
      </c>
      <c r="C106" s="14">
        <v>1.9600587510079703</v>
      </c>
      <c r="D106" s="7" t="s">
        <v>40</v>
      </c>
      <c r="E106" s="10"/>
      <c r="F106" s="10"/>
      <c r="G106" s="26"/>
      <c r="H106" s="16"/>
      <c r="I106" s="35"/>
    </row>
    <row r="107" spans="1:21" ht="18" x14ac:dyDescent="0.25">
      <c r="A107" s="5">
        <f t="shared" si="2"/>
        <v>49</v>
      </c>
      <c r="B107" s="14">
        <v>17.8432823351929</v>
      </c>
      <c r="C107" s="14">
        <v>1.4835008956607858</v>
      </c>
      <c r="D107" s="7" t="s">
        <v>40</v>
      </c>
      <c r="E107" s="10"/>
      <c r="F107" s="10"/>
      <c r="G107" s="26"/>
      <c r="H107" s="16"/>
      <c r="I107" s="35"/>
    </row>
    <row r="108" spans="1:21" ht="18" x14ac:dyDescent="0.25">
      <c r="A108" s="5">
        <f t="shared" si="2"/>
        <v>50</v>
      </c>
      <c r="B108" s="14">
        <v>15.995980506880102</v>
      </c>
      <c r="C108" s="14">
        <v>1.9747477487688423</v>
      </c>
      <c r="D108" s="7" t="s">
        <v>40</v>
      </c>
      <c r="E108" s="10"/>
      <c r="F108" s="10"/>
      <c r="G108" s="26"/>
      <c r="H108" s="16"/>
      <c r="I108" s="35"/>
    </row>
    <row r="109" spans="1:21" ht="18" x14ac:dyDescent="0.25">
      <c r="A109" s="5">
        <f t="shared" si="2"/>
        <v>51</v>
      </c>
      <c r="B109" s="14">
        <v>18.376018111738102</v>
      </c>
      <c r="C109" s="14">
        <v>0.97686927120331679</v>
      </c>
      <c r="D109" s="7" t="s">
        <v>40</v>
      </c>
      <c r="E109" s="10"/>
      <c r="F109" s="10"/>
      <c r="G109" s="26"/>
      <c r="H109" s="16"/>
      <c r="I109" s="35"/>
      <c r="R109" s="13"/>
    </row>
    <row r="110" spans="1:21" ht="18" x14ac:dyDescent="0.25">
      <c r="A110" s="5">
        <f t="shared" si="2"/>
        <v>52</v>
      </c>
      <c r="B110" s="14">
        <v>14.8623944616118</v>
      </c>
      <c r="C110" s="14">
        <v>1.1567031024761172</v>
      </c>
      <c r="D110" s="7" t="s">
        <v>40</v>
      </c>
      <c r="E110" s="10"/>
      <c r="F110" s="10"/>
      <c r="G110" s="26"/>
      <c r="H110" s="16"/>
      <c r="I110" s="35"/>
    </row>
    <row r="111" spans="1:21" ht="18" x14ac:dyDescent="0.25">
      <c r="A111" s="5">
        <f t="shared" si="2"/>
        <v>53</v>
      </c>
      <c r="B111" s="14">
        <v>15.563550283104199</v>
      </c>
      <c r="C111" s="14">
        <v>1.0837545025233131</v>
      </c>
      <c r="D111" s="7" t="s">
        <v>40</v>
      </c>
      <c r="E111" s="10"/>
      <c r="F111" s="10"/>
      <c r="G111" s="26"/>
      <c r="H111" s="16"/>
      <c r="I111" s="35"/>
    </row>
    <row r="112" spans="1:21" ht="18" x14ac:dyDescent="0.25">
      <c r="A112" s="5">
        <f t="shared" si="2"/>
        <v>54</v>
      </c>
      <c r="B112" s="14">
        <v>15.060202072217201</v>
      </c>
      <c r="C112" s="14">
        <v>2.1489866661507051</v>
      </c>
      <c r="D112" s="7" t="s">
        <v>40</v>
      </c>
      <c r="E112" s="10"/>
      <c r="F112" s="10"/>
      <c r="G112" s="26"/>
      <c r="H112" s="16"/>
      <c r="I112" s="35"/>
    </row>
    <row r="113" spans="1:16" ht="18" x14ac:dyDescent="0.25">
      <c r="A113" s="5">
        <f t="shared" si="2"/>
        <v>55</v>
      </c>
      <c r="B113" s="14">
        <v>14.728847168249601</v>
      </c>
      <c r="C113" s="14">
        <v>1.4684815222978076</v>
      </c>
      <c r="D113" s="7" t="s">
        <v>40</v>
      </c>
      <c r="E113" s="10"/>
      <c r="F113" s="10"/>
      <c r="G113" s="26"/>
      <c r="H113" s="16"/>
      <c r="I113" s="35"/>
    </row>
    <row r="114" spans="1:16" ht="18" x14ac:dyDescent="0.25">
      <c r="A114" s="5">
        <f t="shared" si="2"/>
        <v>56</v>
      </c>
      <c r="B114" s="14">
        <v>18.346878659338799</v>
      </c>
      <c r="C114" s="14">
        <v>1.7237418786072713</v>
      </c>
      <c r="D114" s="7" t="s">
        <v>40</v>
      </c>
      <c r="E114" s="10"/>
      <c r="F114" s="10"/>
      <c r="G114" s="26"/>
      <c r="H114" s="16"/>
      <c r="I114" s="35"/>
    </row>
    <row r="115" spans="1:16" ht="18" x14ac:dyDescent="0.25">
      <c r="A115" s="5">
        <f t="shared" si="2"/>
        <v>57</v>
      </c>
      <c r="B115" s="14">
        <v>20.222999999999999</v>
      </c>
      <c r="C115" s="14">
        <v>0.64743174175156937</v>
      </c>
      <c r="D115" s="7" t="s">
        <v>40</v>
      </c>
      <c r="E115" s="10"/>
      <c r="F115" s="10"/>
      <c r="G115" s="26"/>
      <c r="H115" s="16"/>
      <c r="I115" s="36"/>
    </row>
    <row r="116" spans="1:16" x14ac:dyDescent="0.2">
      <c r="I116" s="17"/>
    </row>
    <row r="118" spans="1:16" ht="18" x14ac:dyDescent="0.25">
      <c r="A118" s="2" t="s">
        <v>18</v>
      </c>
      <c r="B118" s="9" t="s">
        <v>15</v>
      </c>
    </row>
    <row r="119" spans="1:16" x14ac:dyDescent="0.2">
      <c r="A119">
        <v>4</v>
      </c>
      <c r="B119">
        <f>SQRT($B$38)</f>
        <v>0</v>
      </c>
    </row>
    <row r="120" spans="1:16" ht="15.75" x14ac:dyDescent="0.25">
      <c r="A120" s="7" t="s">
        <v>38</v>
      </c>
      <c r="H120" s="7" t="s">
        <v>39</v>
      </c>
      <c r="M120" s="7" t="s">
        <v>40</v>
      </c>
    </row>
    <row r="121" spans="1:16" x14ac:dyDescent="0.2">
      <c r="A121" s="18" t="s">
        <v>20</v>
      </c>
      <c r="B121" s="18" t="s">
        <v>21</v>
      </c>
      <c r="C121" s="18" t="s">
        <v>24</v>
      </c>
      <c r="D121" s="18" t="s">
        <v>23</v>
      </c>
      <c r="E121" s="18" t="s">
        <v>19</v>
      </c>
      <c r="F121" s="18" t="s">
        <v>22</v>
      </c>
      <c r="H121" s="18" t="s">
        <v>24</v>
      </c>
      <c r="I121" s="18" t="s">
        <v>23</v>
      </c>
      <c r="J121" s="18" t="s">
        <v>19</v>
      </c>
      <c r="K121" s="18" t="s">
        <v>22</v>
      </c>
      <c r="M121" s="18" t="s">
        <v>24</v>
      </c>
      <c r="N121" s="18" t="s">
        <v>23</v>
      </c>
      <c r="O121" s="18" t="s">
        <v>19</v>
      </c>
      <c r="P121" s="18" t="s">
        <v>22</v>
      </c>
    </row>
    <row r="122" spans="1:16" x14ac:dyDescent="0.2">
      <c r="A122">
        <v>-180</v>
      </c>
      <c r="B122" s="19">
        <f t="shared" ref="B122:B153" si="3">TAN(A122*PI()/180)</f>
        <v>1.22514845490862E-16</v>
      </c>
      <c r="C122" s="19" t="e">
        <f t="shared" ref="C122:C153" si="4">$B$119/(SQRT(1/(1-$B$42^2)*(1/$D$42+B122^2/$E$43-2*$B$42*B122/SQRT($D$42*$E$43))))</f>
        <v>#DIV/0!</v>
      </c>
      <c r="D122" s="19" t="e">
        <f t="shared" ref="D122:D153" si="5">C122*SQRT(B122^2+1)</f>
        <v>#DIV/0!</v>
      </c>
      <c r="E122" s="12" t="e">
        <f t="shared" ref="E122:E153" si="6">D122*COS(A122*PI()/180)+$E$51</f>
        <v>#DIV/0!</v>
      </c>
      <c r="F122" s="12" t="e">
        <f t="shared" ref="F122:F153" si="7">D122*SIN(A122*PI()/180)+$F$51</f>
        <v>#DIV/0!</v>
      </c>
      <c r="H122" s="19" t="e">
        <f t="shared" ref="H122:H153" si="8">$B$119/(SQRT(1/(1-$B$45^2)*(1/$D$45+B122^2/$E$46-2*$B$45*B122/SQRT($D$45*$E$46))))</f>
        <v>#DIV/0!</v>
      </c>
      <c r="I122" s="19" t="e">
        <f t="shared" ref="I122:I153" si="9">H122*SQRT(B122^2+1)</f>
        <v>#DIV/0!</v>
      </c>
      <c r="J122" s="12" t="e">
        <f t="shared" ref="J122:J153" si="10">I122*COS(A122*PI()/180)+$E$52</f>
        <v>#DIV/0!</v>
      </c>
      <c r="K122" s="12" t="e">
        <f t="shared" ref="K122:K153" si="11">I122*SIN(A122*PI()/180)+$F$52</f>
        <v>#DIV/0!</v>
      </c>
      <c r="M122" s="19" t="e">
        <f t="shared" ref="M122:M153" si="12">$B$119/(SQRT(1/(1-$B$48^2)*(1/$D$48+B122^2/$E$49-2*$B$48*B122/SQRT($D$48*$E$49))))</f>
        <v>#DIV/0!</v>
      </c>
      <c r="N122" s="19" t="e">
        <f t="shared" ref="N122:N153" si="13">M122*SQRT(B122^2+1)</f>
        <v>#DIV/0!</v>
      </c>
      <c r="O122" s="12" t="e">
        <f t="shared" ref="O122:O153" si="14">N122*COS(A122*PI()/180)+$E$53</f>
        <v>#DIV/0!</v>
      </c>
      <c r="P122" s="12" t="e">
        <f t="shared" ref="P122:P153" si="15">N122*SIN(A122*PI()/180)+$F$53</f>
        <v>#DIV/0!</v>
      </c>
    </row>
    <row r="123" spans="1:16" x14ac:dyDescent="0.2">
      <c r="A123">
        <f t="shared" ref="A123:A154" si="16">A122+$A$119</f>
        <v>-176</v>
      </c>
      <c r="B123" s="19">
        <f t="shared" si="3"/>
        <v>6.9926811943510636E-2</v>
      </c>
      <c r="C123" s="19" t="e">
        <f t="shared" si="4"/>
        <v>#DIV/0!</v>
      </c>
      <c r="D123" s="19" t="e">
        <f t="shared" si="5"/>
        <v>#DIV/0!</v>
      </c>
      <c r="E123" s="12" t="e">
        <f t="shared" si="6"/>
        <v>#DIV/0!</v>
      </c>
      <c r="F123" s="12" t="e">
        <f t="shared" si="7"/>
        <v>#DIV/0!</v>
      </c>
      <c r="H123" s="19" t="e">
        <f t="shared" si="8"/>
        <v>#DIV/0!</v>
      </c>
      <c r="I123" s="19" t="e">
        <f t="shared" si="9"/>
        <v>#DIV/0!</v>
      </c>
      <c r="J123" s="12" t="e">
        <f t="shared" si="10"/>
        <v>#DIV/0!</v>
      </c>
      <c r="K123" s="12" t="e">
        <f t="shared" si="11"/>
        <v>#DIV/0!</v>
      </c>
      <c r="M123" s="19" t="e">
        <f t="shared" si="12"/>
        <v>#DIV/0!</v>
      </c>
      <c r="N123" s="19" t="e">
        <f t="shared" si="13"/>
        <v>#DIV/0!</v>
      </c>
      <c r="O123" s="12" t="e">
        <f t="shared" si="14"/>
        <v>#DIV/0!</v>
      </c>
      <c r="P123" s="12" t="e">
        <f t="shared" si="15"/>
        <v>#DIV/0!</v>
      </c>
    </row>
    <row r="124" spans="1:16" x14ac:dyDescent="0.2">
      <c r="A124">
        <f t="shared" si="16"/>
        <v>-172</v>
      </c>
      <c r="B124" s="19">
        <f t="shared" si="3"/>
        <v>0.14054083470239176</v>
      </c>
      <c r="C124" s="19" t="e">
        <f t="shared" si="4"/>
        <v>#DIV/0!</v>
      </c>
      <c r="D124" s="19" t="e">
        <f t="shared" si="5"/>
        <v>#DIV/0!</v>
      </c>
      <c r="E124" s="12" t="e">
        <f t="shared" si="6"/>
        <v>#DIV/0!</v>
      </c>
      <c r="F124" s="12" t="e">
        <f t="shared" si="7"/>
        <v>#DIV/0!</v>
      </c>
      <c r="H124" s="19" t="e">
        <f t="shared" si="8"/>
        <v>#DIV/0!</v>
      </c>
      <c r="I124" s="19" t="e">
        <f t="shared" si="9"/>
        <v>#DIV/0!</v>
      </c>
      <c r="J124" s="12" t="e">
        <f t="shared" si="10"/>
        <v>#DIV/0!</v>
      </c>
      <c r="K124" s="12" t="e">
        <f t="shared" si="11"/>
        <v>#DIV/0!</v>
      </c>
      <c r="M124" s="19" t="e">
        <f t="shared" si="12"/>
        <v>#DIV/0!</v>
      </c>
      <c r="N124" s="19" t="e">
        <f t="shared" si="13"/>
        <v>#DIV/0!</v>
      </c>
      <c r="O124" s="12" t="e">
        <f t="shared" si="14"/>
        <v>#DIV/0!</v>
      </c>
      <c r="P124" s="12" t="e">
        <f t="shared" si="15"/>
        <v>#DIV/0!</v>
      </c>
    </row>
    <row r="125" spans="1:16" x14ac:dyDescent="0.2">
      <c r="A125">
        <f t="shared" si="16"/>
        <v>-168</v>
      </c>
      <c r="B125" s="19">
        <f t="shared" si="3"/>
        <v>0.2125565616700221</v>
      </c>
      <c r="C125" s="19" t="e">
        <f t="shared" si="4"/>
        <v>#DIV/0!</v>
      </c>
      <c r="D125" s="19" t="e">
        <f t="shared" si="5"/>
        <v>#DIV/0!</v>
      </c>
      <c r="E125" s="12" t="e">
        <f t="shared" si="6"/>
        <v>#DIV/0!</v>
      </c>
      <c r="F125" s="12" t="e">
        <f t="shared" si="7"/>
        <v>#DIV/0!</v>
      </c>
      <c r="H125" s="19" t="e">
        <f t="shared" si="8"/>
        <v>#DIV/0!</v>
      </c>
      <c r="I125" s="19" t="e">
        <f t="shared" si="9"/>
        <v>#DIV/0!</v>
      </c>
      <c r="J125" s="12" t="e">
        <f t="shared" si="10"/>
        <v>#DIV/0!</v>
      </c>
      <c r="K125" s="12" t="e">
        <f t="shared" si="11"/>
        <v>#DIV/0!</v>
      </c>
      <c r="M125" s="19" t="e">
        <f t="shared" si="12"/>
        <v>#DIV/0!</v>
      </c>
      <c r="N125" s="19" t="e">
        <f t="shared" si="13"/>
        <v>#DIV/0!</v>
      </c>
      <c r="O125" s="12" t="e">
        <f t="shared" si="14"/>
        <v>#DIV/0!</v>
      </c>
      <c r="P125" s="12" t="e">
        <f t="shared" si="15"/>
        <v>#DIV/0!</v>
      </c>
    </row>
    <row r="126" spans="1:16" x14ac:dyDescent="0.2">
      <c r="A126">
        <f t="shared" si="16"/>
        <v>-164</v>
      </c>
      <c r="B126" s="19">
        <f t="shared" si="3"/>
        <v>0.28674538575880848</v>
      </c>
      <c r="C126" s="19" t="e">
        <f t="shared" si="4"/>
        <v>#DIV/0!</v>
      </c>
      <c r="D126" s="19" t="e">
        <f t="shared" si="5"/>
        <v>#DIV/0!</v>
      </c>
      <c r="E126" s="12" t="e">
        <f t="shared" si="6"/>
        <v>#DIV/0!</v>
      </c>
      <c r="F126" s="12" t="e">
        <f t="shared" si="7"/>
        <v>#DIV/0!</v>
      </c>
      <c r="H126" s="19" t="e">
        <f t="shared" si="8"/>
        <v>#DIV/0!</v>
      </c>
      <c r="I126" s="19" t="e">
        <f t="shared" si="9"/>
        <v>#DIV/0!</v>
      </c>
      <c r="J126" s="12" t="e">
        <f t="shared" si="10"/>
        <v>#DIV/0!</v>
      </c>
      <c r="K126" s="12" t="e">
        <f t="shared" si="11"/>
        <v>#DIV/0!</v>
      </c>
      <c r="M126" s="19" t="e">
        <f t="shared" si="12"/>
        <v>#DIV/0!</v>
      </c>
      <c r="N126" s="19" t="e">
        <f t="shared" si="13"/>
        <v>#DIV/0!</v>
      </c>
      <c r="O126" s="12" t="e">
        <f t="shared" si="14"/>
        <v>#DIV/0!</v>
      </c>
      <c r="P126" s="12" t="e">
        <f t="shared" si="15"/>
        <v>#DIV/0!</v>
      </c>
    </row>
    <row r="127" spans="1:16" x14ac:dyDescent="0.2">
      <c r="A127">
        <f t="shared" si="16"/>
        <v>-160</v>
      </c>
      <c r="B127" s="19">
        <f t="shared" si="3"/>
        <v>0.36397023426620256</v>
      </c>
      <c r="C127" s="19" t="e">
        <f t="shared" si="4"/>
        <v>#DIV/0!</v>
      </c>
      <c r="D127" s="19" t="e">
        <f t="shared" si="5"/>
        <v>#DIV/0!</v>
      </c>
      <c r="E127" s="12" t="e">
        <f t="shared" si="6"/>
        <v>#DIV/0!</v>
      </c>
      <c r="F127" s="12" t="e">
        <f t="shared" si="7"/>
        <v>#DIV/0!</v>
      </c>
      <c r="H127" s="19" t="e">
        <f t="shared" si="8"/>
        <v>#DIV/0!</v>
      </c>
      <c r="I127" s="19" t="e">
        <f t="shared" si="9"/>
        <v>#DIV/0!</v>
      </c>
      <c r="J127" s="12" t="e">
        <f t="shared" si="10"/>
        <v>#DIV/0!</v>
      </c>
      <c r="K127" s="12" t="e">
        <f t="shared" si="11"/>
        <v>#DIV/0!</v>
      </c>
      <c r="M127" s="19" t="e">
        <f t="shared" si="12"/>
        <v>#DIV/0!</v>
      </c>
      <c r="N127" s="19" t="e">
        <f t="shared" si="13"/>
        <v>#DIV/0!</v>
      </c>
      <c r="O127" s="12" t="e">
        <f t="shared" si="14"/>
        <v>#DIV/0!</v>
      </c>
      <c r="P127" s="12" t="e">
        <f t="shared" si="15"/>
        <v>#DIV/0!</v>
      </c>
    </row>
    <row r="128" spans="1:16" x14ac:dyDescent="0.2">
      <c r="A128">
        <f t="shared" si="16"/>
        <v>-156</v>
      </c>
      <c r="B128" s="19">
        <f t="shared" si="3"/>
        <v>0.44522868530853649</v>
      </c>
      <c r="C128" s="19" t="e">
        <f t="shared" si="4"/>
        <v>#DIV/0!</v>
      </c>
      <c r="D128" s="19" t="e">
        <f t="shared" si="5"/>
        <v>#DIV/0!</v>
      </c>
      <c r="E128" s="12" t="e">
        <f t="shared" si="6"/>
        <v>#DIV/0!</v>
      </c>
      <c r="F128" s="12" t="e">
        <f t="shared" si="7"/>
        <v>#DIV/0!</v>
      </c>
      <c r="H128" s="19" t="e">
        <f t="shared" si="8"/>
        <v>#DIV/0!</v>
      </c>
      <c r="I128" s="19" t="e">
        <f t="shared" si="9"/>
        <v>#DIV/0!</v>
      </c>
      <c r="J128" s="12" t="e">
        <f t="shared" si="10"/>
        <v>#DIV/0!</v>
      </c>
      <c r="K128" s="12" t="e">
        <f t="shared" si="11"/>
        <v>#DIV/0!</v>
      </c>
      <c r="M128" s="19" t="e">
        <f t="shared" si="12"/>
        <v>#DIV/0!</v>
      </c>
      <c r="N128" s="19" t="e">
        <f t="shared" si="13"/>
        <v>#DIV/0!</v>
      </c>
      <c r="O128" s="12" t="e">
        <f t="shared" si="14"/>
        <v>#DIV/0!</v>
      </c>
      <c r="P128" s="12" t="e">
        <f t="shared" si="15"/>
        <v>#DIV/0!</v>
      </c>
    </row>
    <row r="129" spans="1:16" x14ac:dyDescent="0.2">
      <c r="A129">
        <f t="shared" si="16"/>
        <v>-152</v>
      </c>
      <c r="B129" s="19">
        <f t="shared" si="3"/>
        <v>0.53170943166147921</v>
      </c>
      <c r="C129" s="19" t="e">
        <f t="shared" si="4"/>
        <v>#DIV/0!</v>
      </c>
      <c r="D129" s="19" t="e">
        <f t="shared" si="5"/>
        <v>#DIV/0!</v>
      </c>
      <c r="E129" s="12" t="e">
        <f t="shared" si="6"/>
        <v>#DIV/0!</v>
      </c>
      <c r="F129" s="12" t="e">
        <f t="shared" si="7"/>
        <v>#DIV/0!</v>
      </c>
      <c r="H129" s="19" t="e">
        <f t="shared" si="8"/>
        <v>#DIV/0!</v>
      </c>
      <c r="I129" s="19" t="e">
        <f t="shared" si="9"/>
        <v>#DIV/0!</v>
      </c>
      <c r="J129" s="12" t="e">
        <f t="shared" si="10"/>
        <v>#DIV/0!</v>
      </c>
      <c r="K129" s="12" t="e">
        <f t="shared" si="11"/>
        <v>#DIV/0!</v>
      </c>
      <c r="M129" s="19" t="e">
        <f t="shared" si="12"/>
        <v>#DIV/0!</v>
      </c>
      <c r="N129" s="19" t="e">
        <f t="shared" si="13"/>
        <v>#DIV/0!</v>
      </c>
      <c r="O129" s="12" t="e">
        <f t="shared" si="14"/>
        <v>#DIV/0!</v>
      </c>
      <c r="P129" s="12" t="e">
        <f t="shared" si="15"/>
        <v>#DIV/0!</v>
      </c>
    </row>
    <row r="130" spans="1:16" x14ac:dyDescent="0.2">
      <c r="A130">
        <f t="shared" si="16"/>
        <v>-148</v>
      </c>
      <c r="B130" s="19">
        <f t="shared" si="3"/>
        <v>0.62486935190932746</v>
      </c>
      <c r="C130" s="19" t="e">
        <f t="shared" si="4"/>
        <v>#DIV/0!</v>
      </c>
      <c r="D130" s="19" t="e">
        <f t="shared" si="5"/>
        <v>#DIV/0!</v>
      </c>
      <c r="E130" s="12" t="e">
        <f t="shared" si="6"/>
        <v>#DIV/0!</v>
      </c>
      <c r="F130" s="12" t="e">
        <f t="shared" si="7"/>
        <v>#DIV/0!</v>
      </c>
      <c r="H130" s="19" t="e">
        <f t="shared" si="8"/>
        <v>#DIV/0!</v>
      </c>
      <c r="I130" s="19" t="e">
        <f t="shared" si="9"/>
        <v>#DIV/0!</v>
      </c>
      <c r="J130" s="12" t="e">
        <f t="shared" si="10"/>
        <v>#DIV/0!</v>
      </c>
      <c r="K130" s="12" t="e">
        <f t="shared" si="11"/>
        <v>#DIV/0!</v>
      </c>
      <c r="M130" s="19" t="e">
        <f t="shared" si="12"/>
        <v>#DIV/0!</v>
      </c>
      <c r="N130" s="19" t="e">
        <f t="shared" si="13"/>
        <v>#DIV/0!</v>
      </c>
      <c r="O130" s="12" t="e">
        <f t="shared" si="14"/>
        <v>#DIV/0!</v>
      </c>
      <c r="P130" s="12" t="e">
        <f t="shared" si="15"/>
        <v>#DIV/0!</v>
      </c>
    </row>
    <row r="131" spans="1:16" x14ac:dyDescent="0.2">
      <c r="A131">
        <f t="shared" si="16"/>
        <v>-144</v>
      </c>
      <c r="B131" s="19">
        <f t="shared" si="3"/>
        <v>0.72654252800536101</v>
      </c>
      <c r="C131" s="19" t="e">
        <f t="shared" si="4"/>
        <v>#DIV/0!</v>
      </c>
      <c r="D131" s="19" t="e">
        <f t="shared" si="5"/>
        <v>#DIV/0!</v>
      </c>
      <c r="E131" s="12" t="e">
        <f t="shared" si="6"/>
        <v>#DIV/0!</v>
      </c>
      <c r="F131" s="12" t="e">
        <f t="shared" si="7"/>
        <v>#DIV/0!</v>
      </c>
      <c r="H131" s="19" t="e">
        <f t="shared" si="8"/>
        <v>#DIV/0!</v>
      </c>
      <c r="I131" s="19" t="e">
        <f t="shared" si="9"/>
        <v>#DIV/0!</v>
      </c>
      <c r="J131" s="12" t="e">
        <f t="shared" si="10"/>
        <v>#DIV/0!</v>
      </c>
      <c r="K131" s="12" t="e">
        <f t="shared" si="11"/>
        <v>#DIV/0!</v>
      </c>
      <c r="M131" s="19" t="e">
        <f t="shared" si="12"/>
        <v>#DIV/0!</v>
      </c>
      <c r="N131" s="19" t="e">
        <f t="shared" si="13"/>
        <v>#DIV/0!</v>
      </c>
      <c r="O131" s="12" t="e">
        <f t="shared" si="14"/>
        <v>#DIV/0!</v>
      </c>
      <c r="P131" s="12" t="e">
        <f t="shared" si="15"/>
        <v>#DIV/0!</v>
      </c>
    </row>
    <row r="132" spans="1:16" x14ac:dyDescent="0.2">
      <c r="A132">
        <f t="shared" si="16"/>
        <v>-140</v>
      </c>
      <c r="B132" s="19">
        <f t="shared" si="3"/>
        <v>0.83909963117728037</v>
      </c>
      <c r="C132" s="19" t="e">
        <f t="shared" si="4"/>
        <v>#DIV/0!</v>
      </c>
      <c r="D132" s="19" t="e">
        <f t="shared" si="5"/>
        <v>#DIV/0!</v>
      </c>
      <c r="E132" s="12" t="e">
        <f t="shared" si="6"/>
        <v>#DIV/0!</v>
      </c>
      <c r="F132" s="12" t="e">
        <f t="shared" si="7"/>
        <v>#DIV/0!</v>
      </c>
      <c r="H132" s="19" t="e">
        <f t="shared" si="8"/>
        <v>#DIV/0!</v>
      </c>
      <c r="I132" s="19" t="e">
        <f t="shared" si="9"/>
        <v>#DIV/0!</v>
      </c>
      <c r="J132" s="12" t="e">
        <f t="shared" si="10"/>
        <v>#DIV/0!</v>
      </c>
      <c r="K132" s="12" t="e">
        <f t="shared" si="11"/>
        <v>#DIV/0!</v>
      </c>
      <c r="M132" s="19" t="e">
        <f t="shared" si="12"/>
        <v>#DIV/0!</v>
      </c>
      <c r="N132" s="19" t="e">
        <f t="shared" si="13"/>
        <v>#DIV/0!</v>
      </c>
      <c r="O132" s="12" t="e">
        <f t="shared" si="14"/>
        <v>#DIV/0!</v>
      </c>
      <c r="P132" s="12" t="e">
        <f t="shared" si="15"/>
        <v>#DIV/0!</v>
      </c>
    </row>
    <row r="133" spans="1:16" x14ac:dyDescent="0.2">
      <c r="A133">
        <f t="shared" si="16"/>
        <v>-136</v>
      </c>
      <c r="B133" s="19">
        <f t="shared" si="3"/>
        <v>0.96568877480707371</v>
      </c>
      <c r="C133" s="19" t="e">
        <f t="shared" si="4"/>
        <v>#DIV/0!</v>
      </c>
      <c r="D133" s="19" t="e">
        <f t="shared" si="5"/>
        <v>#DIV/0!</v>
      </c>
      <c r="E133" s="12" t="e">
        <f t="shared" si="6"/>
        <v>#DIV/0!</v>
      </c>
      <c r="F133" s="12" t="e">
        <f t="shared" si="7"/>
        <v>#DIV/0!</v>
      </c>
      <c r="H133" s="19" t="e">
        <f t="shared" si="8"/>
        <v>#DIV/0!</v>
      </c>
      <c r="I133" s="19" t="e">
        <f t="shared" si="9"/>
        <v>#DIV/0!</v>
      </c>
      <c r="J133" s="12" t="e">
        <f t="shared" si="10"/>
        <v>#DIV/0!</v>
      </c>
      <c r="K133" s="12" t="e">
        <f t="shared" si="11"/>
        <v>#DIV/0!</v>
      </c>
      <c r="M133" s="19" t="e">
        <f t="shared" si="12"/>
        <v>#DIV/0!</v>
      </c>
      <c r="N133" s="19" t="e">
        <f t="shared" si="13"/>
        <v>#DIV/0!</v>
      </c>
      <c r="O133" s="12" t="e">
        <f t="shared" si="14"/>
        <v>#DIV/0!</v>
      </c>
      <c r="P133" s="12" t="e">
        <f t="shared" si="15"/>
        <v>#DIV/0!</v>
      </c>
    </row>
    <row r="134" spans="1:16" x14ac:dyDescent="0.2">
      <c r="A134">
        <f t="shared" si="16"/>
        <v>-132</v>
      </c>
      <c r="B134" s="19">
        <f t="shared" si="3"/>
        <v>1.1106125148291928</v>
      </c>
      <c r="C134" s="19" t="e">
        <f t="shared" si="4"/>
        <v>#DIV/0!</v>
      </c>
      <c r="D134" s="19" t="e">
        <f t="shared" si="5"/>
        <v>#DIV/0!</v>
      </c>
      <c r="E134" s="12" t="e">
        <f t="shared" si="6"/>
        <v>#DIV/0!</v>
      </c>
      <c r="F134" s="12" t="e">
        <f t="shared" si="7"/>
        <v>#DIV/0!</v>
      </c>
      <c r="H134" s="19" t="e">
        <f t="shared" si="8"/>
        <v>#DIV/0!</v>
      </c>
      <c r="I134" s="19" t="e">
        <f t="shared" si="9"/>
        <v>#DIV/0!</v>
      </c>
      <c r="J134" s="12" t="e">
        <f t="shared" si="10"/>
        <v>#DIV/0!</v>
      </c>
      <c r="K134" s="12" t="e">
        <f t="shared" si="11"/>
        <v>#DIV/0!</v>
      </c>
      <c r="M134" s="19" t="e">
        <f t="shared" si="12"/>
        <v>#DIV/0!</v>
      </c>
      <c r="N134" s="19" t="e">
        <f t="shared" si="13"/>
        <v>#DIV/0!</v>
      </c>
      <c r="O134" s="12" t="e">
        <f t="shared" si="14"/>
        <v>#DIV/0!</v>
      </c>
      <c r="P134" s="12" t="e">
        <f t="shared" si="15"/>
        <v>#DIV/0!</v>
      </c>
    </row>
    <row r="135" spans="1:16" x14ac:dyDescent="0.2">
      <c r="A135">
        <f t="shared" si="16"/>
        <v>-128</v>
      </c>
      <c r="B135" s="19">
        <f t="shared" si="3"/>
        <v>1.2799416321930788</v>
      </c>
      <c r="C135" s="19" t="e">
        <f t="shared" si="4"/>
        <v>#DIV/0!</v>
      </c>
      <c r="D135" s="19" t="e">
        <f t="shared" si="5"/>
        <v>#DIV/0!</v>
      </c>
      <c r="E135" s="12" t="e">
        <f t="shared" si="6"/>
        <v>#DIV/0!</v>
      </c>
      <c r="F135" s="12" t="e">
        <f t="shared" si="7"/>
        <v>#DIV/0!</v>
      </c>
      <c r="H135" s="19" t="e">
        <f t="shared" si="8"/>
        <v>#DIV/0!</v>
      </c>
      <c r="I135" s="19" t="e">
        <f t="shared" si="9"/>
        <v>#DIV/0!</v>
      </c>
      <c r="J135" s="12" t="e">
        <f t="shared" si="10"/>
        <v>#DIV/0!</v>
      </c>
      <c r="K135" s="12" t="e">
        <f t="shared" si="11"/>
        <v>#DIV/0!</v>
      </c>
      <c r="M135" s="19" t="e">
        <f t="shared" si="12"/>
        <v>#DIV/0!</v>
      </c>
      <c r="N135" s="19" t="e">
        <f t="shared" si="13"/>
        <v>#DIV/0!</v>
      </c>
      <c r="O135" s="12" t="e">
        <f t="shared" si="14"/>
        <v>#DIV/0!</v>
      </c>
      <c r="P135" s="12" t="e">
        <f t="shared" si="15"/>
        <v>#DIV/0!</v>
      </c>
    </row>
    <row r="136" spans="1:16" x14ac:dyDescent="0.2">
      <c r="A136">
        <f t="shared" si="16"/>
        <v>-124</v>
      </c>
      <c r="B136" s="19">
        <f t="shared" si="3"/>
        <v>1.4825609685127408</v>
      </c>
      <c r="C136" s="19" t="e">
        <f t="shared" si="4"/>
        <v>#DIV/0!</v>
      </c>
      <c r="D136" s="19" t="e">
        <f t="shared" si="5"/>
        <v>#DIV/0!</v>
      </c>
      <c r="E136" s="12" t="e">
        <f t="shared" si="6"/>
        <v>#DIV/0!</v>
      </c>
      <c r="F136" s="12" t="e">
        <f t="shared" si="7"/>
        <v>#DIV/0!</v>
      </c>
      <c r="H136" s="19" t="e">
        <f t="shared" si="8"/>
        <v>#DIV/0!</v>
      </c>
      <c r="I136" s="19" t="e">
        <f t="shared" si="9"/>
        <v>#DIV/0!</v>
      </c>
      <c r="J136" s="12" t="e">
        <f t="shared" si="10"/>
        <v>#DIV/0!</v>
      </c>
      <c r="K136" s="12" t="e">
        <f t="shared" si="11"/>
        <v>#DIV/0!</v>
      </c>
      <c r="M136" s="19" t="e">
        <f t="shared" si="12"/>
        <v>#DIV/0!</v>
      </c>
      <c r="N136" s="19" t="e">
        <f t="shared" si="13"/>
        <v>#DIV/0!</v>
      </c>
      <c r="O136" s="12" t="e">
        <f t="shared" si="14"/>
        <v>#DIV/0!</v>
      </c>
      <c r="P136" s="12" t="e">
        <f t="shared" si="15"/>
        <v>#DIV/0!</v>
      </c>
    </row>
    <row r="137" spans="1:16" x14ac:dyDescent="0.2">
      <c r="A137">
        <f t="shared" si="16"/>
        <v>-120</v>
      </c>
      <c r="B137" s="19">
        <f t="shared" si="3"/>
        <v>1.7320508075688783</v>
      </c>
      <c r="C137" s="19" t="e">
        <f t="shared" si="4"/>
        <v>#DIV/0!</v>
      </c>
      <c r="D137" s="19" t="e">
        <f t="shared" si="5"/>
        <v>#DIV/0!</v>
      </c>
      <c r="E137" s="12" t="e">
        <f t="shared" si="6"/>
        <v>#DIV/0!</v>
      </c>
      <c r="F137" s="12" t="e">
        <f t="shared" si="7"/>
        <v>#DIV/0!</v>
      </c>
      <c r="H137" s="19" t="e">
        <f t="shared" si="8"/>
        <v>#DIV/0!</v>
      </c>
      <c r="I137" s="19" t="e">
        <f t="shared" si="9"/>
        <v>#DIV/0!</v>
      </c>
      <c r="J137" s="12" t="e">
        <f t="shared" si="10"/>
        <v>#DIV/0!</v>
      </c>
      <c r="K137" s="12" t="e">
        <f t="shared" si="11"/>
        <v>#DIV/0!</v>
      </c>
      <c r="M137" s="19" t="e">
        <f t="shared" si="12"/>
        <v>#DIV/0!</v>
      </c>
      <c r="N137" s="19" t="e">
        <f t="shared" si="13"/>
        <v>#DIV/0!</v>
      </c>
      <c r="O137" s="12" t="e">
        <f t="shared" si="14"/>
        <v>#DIV/0!</v>
      </c>
      <c r="P137" s="12" t="e">
        <f t="shared" si="15"/>
        <v>#DIV/0!</v>
      </c>
    </row>
    <row r="138" spans="1:16" x14ac:dyDescent="0.2">
      <c r="A138">
        <f t="shared" si="16"/>
        <v>-116</v>
      </c>
      <c r="B138" s="19">
        <f t="shared" si="3"/>
        <v>2.0503038415792956</v>
      </c>
      <c r="C138" s="19" t="e">
        <f t="shared" si="4"/>
        <v>#DIV/0!</v>
      </c>
      <c r="D138" s="19" t="e">
        <f t="shared" si="5"/>
        <v>#DIV/0!</v>
      </c>
      <c r="E138" s="12" t="e">
        <f t="shared" si="6"/>
        <v>#DIV/0!</v>
      </c>
      <c r="F138" s="12" t="e">
        <f t="shared" si="7"/>
        <v>#DIV/0!</v>
      </c>
      <c r="H138" s="19" t="e">
        <f t="shared" si="8"/>
        <v>#DIV/0!</v>
      </c>
      <c r="I138" s="19" t="e">
        <f t="shared" si="9"/>
        <v>#DIV/0!</v>
      </c>
      <c r="J138" s="12" t="e">
        <f t="shared" si="10"/>
        <v>#DIV/0!</v>
      </c>
      <c r="K138" s="12" t="e">
        <f t="shared" si="11"/>
        <v>#DIV/0!</v>
      </c>
      <c r="M138" s="19" t="e">
        <f t="shared" si="12"/>
        <v>#DIV/0!</v>
      </c>
      <c r="N138" s="19" t="e">
        <f t="shared" si="13"/>
        <v>#DIV/0!</v>
      </c>
      <c r="O138" s="12" t="e">
        <f t="shared" si="14"/>
        <v>#DIV/0!</v>
      </c>
      <c r="P138" s="12" t="e">
        <f t="shared" si="15"/>
        <v>#DIV/0!</v>
      </c>
    </row>
    <row r="139" spans="1:16" x14ac:dyDescent="0.2">
      <c r="A139">
        <f t="shared" si="16"/>
        <v>-112</v>
      </c>
      <c r="B139" s="19">
        <f t="shared" si="3"/>
        <v>2.4750868534162955</v>
      </c>
      <c r="C139" s="19" t="e">
        <f t="shared" si="4"/>
        <v>#DIV/0!</v>
      </c>
      <c r="D139" s="19" t="e">
        <f t="shared" si="5"/>
        <v>#DIV/0!</v>
      </c>
      <c r="E139" s="12" t="e">
        <f t="shared" si="6"/>
        <v>#DIV/0!</v>
      </c>
      <c r="F139" s="12" t="e">
        <f t="shared" si="7"/>
        <v>#DIV/0!</v>
      </c>
      <c r="H139" s="19" t="e">
        <f t="shared" si="8"/>
        <v>#DIV/0!</v>
      </c>
      <c r="I139" s="19" t="e">
        <f t="shared" si="9"/>
        <v>#DIV/0!</v>
      </c>
      <c r="J139" s="12" t="e">
        <f t="shared" si="10"/>
        <v>#DIV/0!</v>
      </c>
      <c r="K139" s="12" t="e">
        <f t="shared" si="11"/>
        <v>#DIV/0!</v>
      </c>
      <c r="M139" s="19" t="e">
        <f t="shared" si="12"/>
        <v>#DIV/0!</v>
      </c>
      <c r="N139" s="19" t="e">
        <f t="shared" si="13"/>
        <v>#DIV/0!</v>
      </c>
      <c r="O139" s="12" t="e">
        <f t="shared" si="14"/>
        <v>#DIV/0!</v>
      </c>
      <c r="P139" s="12" t="e">
        <f t="shared" si="15"/>
        <v>#DIV/0!</v>
      </c>
    </row>
    <row r="140" spans="1:16" x14ac:dyDescent="0.2">
      <c r="A140">
        <f t="shared" si="16"/>
        <v>-108</v>
      </c>
      <c r="B140" s="19">
        <f t="shared" si="3"/>
        <v>3.077683537175254</v>
      </c>
      <c r="C140" s="19" t="e">
        <f t="shared" si="4"/>
        <v>#DIV/0!</v>
      </c>
      <c r="D140" s="19" t="e">
        <f t="shared" si="5"/>
        <v>#DIV/0!</v>
      </c>
      <c r="E140" s="12" t="e">
        <f t="shared" si="6"/>
        <v>#DIV/0!</v>
      </c>
      <c r="F140" s="12" t="e">
        <f t="shared" si="7"/>
        <v>#DIV/0!</v>
      </c>
      <c r="H140" s="19" t="e">
        <f t="shared" si="8"/>
        <v>#DIV/0!</v>
      </c>
      <c r="I140" s="19" t="e">
        <f t="shared" si="9"/>
        <v>#DIV/0!</v>
      </c>
      <c r="J140" s="12" t="e">
        <f t="shared" si="10"/>
        <v>#DIV/0!</v>
      </c>
      <c r="K140" s="12" t="e">
        <f t="shared" si="11"/>
        <v>#DIV/0!</v>
      </c>
      <c r="M140" s="19" t="e">
        <f t="shared" si="12"/>
        <v>#DIV/0!</v>
      </c>
      <c r="N140" s="19" t="e">
        <f t="shared" si="13"/>
        <v>#DIV/0!</v>
      </c>
      <c r="O140" s="12" t="e">
        <f t="shared" si="14"/>
        <v>#DIV/0!</v>
      </c>
      <c r="P140" s="12" t="e">
        <f t="shared" si="15"/>
        <v>#DIV/0!</v>
      </c>
    </row>
    <row r="141" spans="1:16" x14ac:dyDescent="0.2">
      <c r="A141">
        <f t="shared" si="16"/>
        <v>-104</v>
      </c>
      <c r="B141" s="19">
        <f t="shared" si="3"/>
        <v>4.0107809335358438</v>
      </c>
      <c r="C141" s="19" t="e">
        <f t="shared" si="4"/>
        <v>#DIV/0!</v>
      </c>
      <c r="D141" s="19" t="e">
        <f t="shared" si="5"/>
        <v>#DIV/0!</v>
      </c>
      <c r="E141" s="12" t="e">
        <f t="shared" si="6"/>
        <v>#DIV/0!</v>
      </c>
      <c r="F141" s="12" t="e">
        <f t="shared" si="7"/>
        <v>#DIV/0!</v>
      </c>
      <c r="H141" s="19" t="e">
        <f t="shared" si="8"/>
        <v>#DIV/0!</v>
      </c>
      <c r="I141" s="19" t="e">
        <f t="shared" si="9"/>
        <v>#DIV/0!</v>
      </c>
      <c r="J141" s="12" t="e">
        <f t="shared" si="10"/>
        <v>#DIV/0!</v>
      </c>
      <c r="K141" s="12" t="e">
        <f t="shared" si="11"/>
        <v>#DIV/0!</v>
      </c>
      <c r="M141" s="19" t="e">
        <f t="shared" si="12"/>
        <v>#DIV/0!</v>
      </c>
      <c r="N141" s="19" t="e">
        <f t="shared" si="13"/>
        <v>#DIV/0!</v>
      </c>
      <c r="O141" s="12" t="e">
        <f t="shared" si="14"/>
        <v>#DIV/0!</v>
      </c>
      <c r="P141" s="12" t="e">
        <f t="shared" si="15"/>
        <v>#DIV/0!</v>
      </c>
    </row>
    <row r="142" spans="1:16" x14ac:dyDescent="0.2">
      <c r="A142">
        <f t="shared" si="16"/>
        <v>-100</v>
      </c>
      <c r="B142" s="19">
        <f t="shared" si="3"/>
        <v>5.6712818196177111</v>
      </c>
      <c r="C142" s="19" t="e">
        <f t="shared" si="4"/>
        <v>#DIV/0!</v>
      </c>
      <c r="D142" s="19" t="e">
        <f t="shared" si="5"/>
        <v>#DIV/0!</v>
      </c>
      <c r="E142" s="12" t="e">
        <f t="shared" si="6"/>
        <v>#DIV/0!</v>
      </c>
      <c r="F142" s="12" t="e">
        <f t="shared" si="7"/>
        <v>#DIV/0!</v>
      </c>
      <c r="H142" s="19" t="e">
        <f t="shared" si="8"/>
        <v>#DIV/0!</v>
      </c>
      <c r="I142" s="19" t="e">
        <f t="shared" si="9"/>
        <v>#DIV/0!</v>
      </c>
      <c r="J142" s="12" t="e">
        <f t="shared" si="10"/>
        <v>#DIV/0!</v>
      </c>
      <c r="K142" s="12" t="e">
        <f t="shared" si="11"/>
        <v>#DIV/0!</v>
      </c>
      <c r="M142" s="19" t="e">
        <f t="shared" si="12"/>
        <v>#DIV/0!</v>
      </c>
      <c r="N142" s="19" t="e">
        <f t="shared" si="13"/>
        <v>#DIV/0!</v>
      </c>
      <c r="O142" s="12" t="e">
        <f t="shared" si="14"/>
        <v>#DIV/0!</v>
      </c>
      <c r="P142" s="12" t="e">
        <f t="shared" si="15"/>
        <v>#DIV/0!</v>
      </c>
    </row>
    <row r="143" spans="1:16" x14ac:dyDescent="0.2">
      <c r="A143">
        <f t="shared" si="16"/>
        <v>-96</v>
      </c>
      <c r="B143" s="19">
        <f t="shared" si="3"/>
        <v>9.5143644542225978</v>
      </c>
      <c r="C143" s="19" t="e">
        <f t="shared" si="4"/>
        <v>#DIV/0!</v>
      </c>
      <c r="D143" s="19" t="e">
        <f t="shared" si="5"/>
        <v>#DIV/0!</v>
      </c>
      <c r="E143" s="12" t="e">
        <f t="shared" si="6"/>
        <v>#DIV/0!</v>
      </c>
      <c r="F143" s="12" t="e">
        <f t="shared" si="7"/>
        <v>#DIV/0!</v>
      </c>
      <c r="H143" s="19" t="e">
        <f t="shared" si="8"/>
        <v>#DIV/0!</v>
      </c>
      <c r="I143" s="19" t="e">
        <f t="shared" si="9"/>
        <v>#DIV/0!</v>
      </c>
      <c r="J143" s="12" t="e">
        <f t="shared" si="10"/>
        <v>#DIV/0!</v>
      </c>
      <c r="K143" s="12" t="e">
        <f t="shared" si="11"/>
        <v>#DIV/0!</v>
      </c>
      <c r="M143" s="19" t="e">
        <f t="shared" si="12"/>
        <v>#DIV/0!</v>
      </c>
      <c r="N143" s="19" t="e">
        <f t="shared" si="13"/>
        <v>#DIV/0!</v>
      </c>
      <c r="O143" s="12" t="e">
        <f t="shared" si="14"/>
        <v>#DIV/0!</v>
      </c>
      <c r="P143" s="12" t="e">
        <f t="shared" si="15"/>
        <v>#DIV/0!</v>
      </c>
    </row>
    <row r="144" spans="1:16" x14ac:dyDescent="0.2">
      <c r="A144">
        <f t="shared" si="16"/>
        <v>-92</v>
      </c>
      <c r="B144" s="19">
        <f t="shared" si="3"/>
        <v>28.636253282915796</v>
      </c>
      <c r="C144" s="19" t="e">
        <f t="shared" si="4"/>
        <v>#DIV/0!</v>
      </c>
      <c r="D144" s="19" t="e">
        <f t="shared" si="5"/>
        <v>#DIV/0!</v>
      </c>
      <c r="E144" s="12" t="e">
        <f t="shared" si="6"/>
        <v>#DIV/0!</v>
      </c>
      <c r="F144" s="12" t="e">
        <f t="shared" si="7"/>
        <v>#DIV/0!</v>
      </c>
      <c r="H144" s="19" t="e">
        <f t="shared" si="8"/>
        <v>#DIV/0!</v>
      </c>
      <c r="I144" s="19" t="e">
        <f t="shared" si="9"/>
        <v>#DIV/0!</v>
      </c>
      <c r="J144" s="12" t="e">
        <f t="shared" si="10"/>
        <v>#DIV/0!</v>
      </c>
      <c r="K144" s="12" t="e">
        <f t="shared" si="11"/>
        <v>#DIV/0!</v>
      </c>
      <c r="M144" s="19" t="e">
        <f t="shared" si="12"/>
        <v>#DIV/0!</v>
      </c>
      <c r="N144" s="19" t="e">
        <f t="shared" si="13"/>
        <v>#DIV/0!</v>
      </c>
      <c r="O144" s="12" t="e">
        <f t="shared" si="14"/>
        <v>#DIV/0!</v>
      </c>
      <c r="P144" s="12" t="e">
        <f t="shared" si="15"/>
        <v>#DIV/0!</v>
      </c>
    </row>
    <row r="145" spans="1:16" x14ac:dyDescent="0.2">
      <c r="A145">
        <f t="shared" si="16"/>
        <v>-88</v>
      </c>
      <c r="B145" s="19">
        <f t="shared" si="3"/>
        <v>-28.636253282915515</v>
      </c>
      <c r="C145" s="19" t="e">
        <f t="shared" si="4"/>
        <v>#DIV/0!</v>
      </c>
      <c r="D145" s="19" t="e">
        <f t="shared" si="5"/>
        <v>#DIV/0!</v>
      </c>
      <c r="E145" s="12" t="e">
        <f t="shared" si="6"/>
        <v>#DIV/0!</v>
      </c>
      <c r="F145" s="12" t="e">
        <f t="shared" si="7"/>
        <v>#DIV/0!</v>
      </c>
      <c r="H145" s="19" t="e">
        <f t="shared" si="8"/>
        <v>#DIV/0!</v>
      </c>
      <c r="I145" s="19" t="e">
        <f t="shared" si="9"/>
        <v>#DIV/0!</v>
      </c>
      <c r="J145" s="12" t="e">
        <f t="shared" si="10"/>
        <v>#DIV/0!</v>
      </c>
      <c r="K145" s="12" t="e">
        <f t="shared" si="11"/>
        <v>#DIV/0!</v>
      </c>
      <c r="M145" s="19" t="e">
        <f t="shared" si="12"/>
        <v>#DIV/0!</v>
      </c>
      <c r="N145" s="19" t="e">
        <f t="shared" si="13"/>
        <v>#DIV/0!</v>
      </c>
      <c r="O145" s="12" t="e">
        <f t="shared" si="14"/>
        <v>#DIV/0!</v>
      </c>
      <c r="P145" s="12" t="e">
        <f t="shared" si="15"/>
        <v>#DIV/0!</v>
      </c>
    </row>
    <row r="146" spans="1:16" x14ac:dyDescent="0.2">
      <c r="A146">
        <f t="shared" si="16"/>
        <v>-84</v>
      </c>
      <c r="B146" s="19">
        <f t="shared" si="3"/>
        <v>-9.5143644542225871</v>
      </c>
      <c r="C146" s="19" t="e">
        <f t="shared" si="4"/>
        <v>#DIV/0!</v>
      </c>
      <c r="D146" s="19" t="e">
        <f t="shared" si="5"/>
        <v>#DIV/0!</v>
      </c>
      <c r="E146" s="12" t="e">
        <f t="shared" si="6"/>
        <v>#DIV/0!</v>
      </c>
      <c r="F146" s="12" t="e">
        <f t="shared" si="7"/>
        <v>#DIV/0!</v>
      </c>
      <c r="H146" s="19" t="e">
        <f t="shared" si="8"/>
        <v>#DIV/0!</v>
      </c>
      <c r="I146" s="19" t="e">
        <f t="shared" si="9"/>
        <v>#DIV/0!</v>
      </c>
      <c r="J146" s="12" t="e">
        <f t="shared" si="10"/>
        <v>#DIV/0!</v>
      </c>
      <c r="K146" s="12" t="e">
        <f t="shared" si="11"/>
        <v>#DIV/0!</v>
      </c>
      <c r="M146" s="19" t="e">
        <f t="shared" si="12"/>
        <v>#DIV/0!</v>
      </c>
      <c r="N146" s="19" t="e">
        <f t="shared" si="13"/>
        <v>#DIV/0!</v>
      </c>
      <c r="O146" s="12" t="e">
        <f t="shared" si="14"/>
        <v>#DIV/0!</v>
      </c>
      <c r="P146" s="12" t="e">
        <f t="shared" si="15"/>
        <v>#DIV/0!</v>
      </c>
    </row>
    <row r="147" spans="1:16" x14ac:dyDescent="0.2">
      <c r="A147">
        <f t="shared" si="16"/>
        <v>-80</v>
      </c>
      <c r="B147" s="19">
        <f t="shared" si="3"/>
        <v>-5.6712818196177066</v>
      </c>
      <c r="C147" s="19" t="e">
        <f t="shared" si="4"/>
        <v>#DIV/0!</v>
      </c>
      <c r="D147" s="19" t="e">
        <f t="shared" si="5"/>
        <v>#DIV/0!</v>
      </c>
      <c r="E147" s="12" t="e">
        <f t="shared" si="6"/>
        <v>#DIV/0!</v>
      </c>
      <c r="F147" s="12" t="e">
        <f t="shared" si="7"/>
        <v>#DIV/0!</v>
      </c>
      <c r="H147" s="19" t="e">
        <f t="shared" si="8"/>
        <v>#DIV/0!</v>
      </c>
      <c r="I147" s="19" t="e">
        <f t="shared" si="9"/>
        <v>#DIV/0!</v>
      </c>
      <c r="J147" s="12" t="e">
        <f t="shared" si="10"/>
        <v>#DIV/0!</v>
      </c>
      <c r="K147" s="12" t="e">
        <f t="shared" si="11"/>
        <v>#DIV/0!</v>
      </c>
      <c r="M147" s="19" t="e">
        <f t="shared" si="12"/>
        <v>#DIV/0!</v>
      </c>
      <c r="N147" s="19" t="e">
        <f t="shared" si="13"/>
        <v>#DIV/0!</v>
      </c>
      <c r="O147" s="12" t="e">
        <f t="shared" si="14"/>
        <v>#DIV/0!</v>
      </c>
      <c r="P147" s="12" t="e">
        <f t="shared" si="15"/>
        <v>#DIV/0!</v>
      </c>
    </row>
    <row r="148" spans="1:16" x14ac:dyDescent="0.2">
      <c r="A148">
        <f t="shared" si="16"/>
        <v>-76</v>
      </c>
      <c r="B148" s="19">
        <f t="shared" si="3"/>
        <v>-4.010780933535842</v>
      </c>
      <c r="C148" s="19" t="e">
        <f t="shared" si="4"/>
        <v>#DIV/0!</v>
      </c>
      <c r="D148" s="19" t="e">
        <f t="shared" si="5"/>
        <v>#DIV/0!</v>
      </c>
      <c r="E148" s="12" t="e">
        <f t="shared" si="6"/>
        <v>#DIV/0!</v>
      </c>
      <c r="F148" s="12" t="e">
        <f t="shared" si="7"/>
        <v>#DIV/0!</v>
      </c>
      <c r="H148" s="19" t="e">
        <f t="shared" si="8"/>
        <v>#DIV/0!</v>
      </c>
      <c r="I148" s="19" t="e">
        <f t="shared" si="9"/>
        <v>#DIV/0!</v>
      </c>
      <c r="J148" s="12" t="e">
        <f t="shared" si="10"/>
        <v>#DIV/0!</v>
      </c>
      <c r="K148" s="12" t="e">
        <f t="shared" si="11"/>
        <v>#DIV/0!</v>
      </c>
      <c r="M148" s="19" t="e">
        <f t="shared" si="12"/>
        <v>#DIV/0!</v>
      </c>
      <c r="N148" s="19" t="e">
        <f t="shared" si="13"/>
        <v>#DIV/0!</v>
      </c>
      <c r="O148" s="12" t="e">
        <f t="shared" si="14"/>
        <v>#DIV/0!</v>
      </c>
      <c r="P148" s="12" t="e">
        <f t="shared" si="15"/>
        <v>#DIV/0!</v>
      </c>
    </row>
    <row r="149" spans="1:16" x14ac:dyDescent="0.2">
      <c r="A149">
        <f t="shared" si="16"/>
        <v>-72</v>
      </c>
      <c r="B149" s="19">
        <f t="shared" si="3"/>
        <v>-3.0776835371752527</v>
      </c>
      <c r="C149" s="19" t="e">
        <f t="shared" si="4"/>
        <v>#DIV/0!</v>
      </c>
      <c r="D149" s="19" t="e">
        <f t="shared" si="5"/>
        <v>#DIV/0!</v>
      </c>
      <c r="E149" s="12" t="e">
        <f t="shared" si="6"/>
        <v>#DIV/0!</v>
      </c>
      <c r="F149" s="12" t="e">
        <f t="shared" si="7"/>
        <v>#DIV/0!</v>
      </c>
      <c r="H149" s="19" t="e">
        <f t="shared" si="8"/>
        <v>#DIV/0!</v>
      </c>
      <c r="I149" s="19" t="e">
        <f t="shared" si="9"/>
        <v>#DIV/0!</v>
      </c>
      <c r="J149" s="12" t="e">
        <f t="shared" si="10"/>
        <v>#DIV/0!</v>
      </c>
      <c r="K149" s="12" t="e">
        <f t="shared" si="11"/>
        <v>#DIV/0!</v>
      </c>
      <c r="M149" s="19" t="e">
        <f t="shared" si="12"/>
        <v>#DIV/0!</v>
      </c>
      <c r="N149" s="19" t="e">
        <f t="shared" si="13"/>
        <v>#DIV/0!</v>
      </c>
      <c r="O149" s="12" t="e">
        <f t="shared" si="14"/>
        <v>#DIV/0!</v>
      </c>
      <c r="P149" s="12" t="e">
        <f t="shared" si="15"/>
        <v>#DIV/0!</v>
      </c>
    </row>
    <row r="150" spans="1:16" x14ac:dyDescent="0.2">
      <c r="A150">
        <f t="shared" si="16"/>
        <v>-68</v>
      </c>
      <c r="B150" s="19">
        <f t="shared" si="3"/>
        <v>-2.4750868534162964</v>
      </c>
      <c r="C150" s="19" t="e">
        <f t="shared" si="4"/>
        <v>#DIV/0!</v>
      </c>
      <c r="D150" s="19" t="e">
        <f t="shared" si="5"/>
        <v>#DIV/0!</v>
      </c>
      <c r="E150" s="12" t="e">
        <f t="shared" si="6"/>
        <v>#DIV/0!</v>
      </c>
      <c r="F150" s="12" t="e">
        <f t="shared" si="7"/>
        <v>#DIV/0!</v>
      </c>
      <c r="H150" s="19" t="e">
        <f t="shared" si="8"/>
        <v>#DIV/0!</v>
      </c>
      <c r="I150" s="19" t="e">
        <f t="shared" si="9"/>
        <v>#DIV/0!</v>
      </c>
      <c r="J150" s="12" t="e">
        <f t="shared" si="10"/>
        <v>#DIV/0!</v>
      </c>
      <c r="K150" s="12" t="e">
        <f t="shared" si="11"/>
        <v>#DIV/0!</v>
      </c>
      <c r="M150" s="19" t="e">
        <f t="shared" si="12"/>
        <v>#DIV/0!</v>
      </c>
      <c r="N150" s="19" t="e">
        <f t="shared" si="13"/>
        <v>#DIV/0!</v>
      </c>
      <c r="O150" s="12" t="e">
        <f t="shared" si="14"/>
        <v>#DIV/0!</v>
      </c>
      <c r="P150" s="12" t="e">
        <f t="shared" si="15"/>
        <v>#DIV/0!</v>
      </c>
    </row>
    <row r="151" spans="1:16" x14ac:dyDescent="0.2">
      <c r="A151">
        <f t="shared" si="16"/>
        <v>-64</v>
      </c>
      <c r="B151" s="19">
        <f t="shared" si="3"/>
        <v>-2.050303841579296</v>
      </c>
      <c r="C151" s="19" t="e">
        <f t="shared" si="4"/>
        <v>#DIV/0!</v>
      </c>
      <c r="D151" s="19" t="e">
        <f t="shared" si="5"/>
        <v>#DIV/0!</v>
      </c>
      <c r="E151" s="12" t="e">
        <f t="shared" si="6"/>
        <v>#DIV/0!</v>
      </c>
      <c r="F151" s="12" t="e">
        <f t="shared" si="7"/>
        <v>#DIV/0!</v>
      </c>
      <c r="H151" s="19" t="e">
        <f t="shared" si="8"/>
        <v>#DIV/0!</v>
      </c>
      <c r="I151" s="19" t="e">
        <f t="shared" si="9"/>
        <v>#DIV/0!</v>
      </c>
      <c r="J151" s="12" t="e">
        <f t="shared" si="10"/>
        <v>#DIV/0!</v>
      </c>
      <c r="K151" s="12" t="e">
        <f t="shared" si="11"/>
        <v>#DIV/0!</v>
      </c>
      <c r="M151" s="19" t="e">
        <f t="shared" si="12"/>
        <v>#DIV/0!</v>
      </c>
      <c r="N151" s="19" t="e">
        <f t="shared" si="13"/>
        <v>#DIV/0!</v>
      </c>
      <c r="O151" s="12" t="e">
        <f t="shared" si="14"/>
        <v>#DIV/0!</v>
      </c>
      <c r="P151" s="12" t="e">
        <f t="shared" si="15"/>
        <v>#DIV/0!</v>
      </c>
    </row>
    <row r="152" spans="1:16" x14ac:dyDescent="0.2">
      <c r="A152">
        <f t="shared" si="16"/>
        <v>-60</v>
      </c>
      <c r="B152" s="19">
        <f t="shared" si="3"/>
        <v>-1.7320508075688767</v>
      </c>
      <c r="C152" s="19" t="e">
        <f t="shared" si="4"/>
        <v>#DIV/0!</v>
      </c>
      <c r="D152" s="19" t="e">
        <f t="shared" si="5"/>
        <v>#DIV/0!</v>
      </c>
      <c r="E152" s="12" t="e">
        <f t="shared" si="6"/>
        <v>#DIV/0!</v>
      </c>
      <c r="F152" s="12" t="e">
        <f t="shared" si="7"/>
        <v>#DIV/0!</v>
      </c>
      <c r="H152" s="19" t="e">
        <f t="shared" si="8"/>
        <v>#DIV/0!</v>
      </c>
      <c r="I152" s="19" t="e">
        <f t="shared" si="9"/>
        <v>#DIV/0!</v>
      </c>
      <c r="J152" s="12" t="e">
        <f t="shared" si="10"/>
        <v>#DIV/0!</v>
      </c>
      <c r="K152" s="12" t="e">
        <f t="shared" si="11"/>
        <v>#DIV/0!</v>
      </c>
      <c r="M152" s="19" t="e">
        <f t="shared" si="12"/>
        <v>#DIV/0!</v>
      </c>
      <c r="N152" s="19" t="e">
        <f t="shared" si="13"/>
        <v>#DIV/0!</v>
      </c>
      <c r="O152" s="12" t="e">
        <f t="shared" si="14"/>
        <v>#DIV/0!</v>
      </c>
      <c r="P152" s="12" t="e">
        <f t="shared" si="15"/>
        <v>#DIV/0!</v>
      </c>
    </row>
    <row r="153" spans="1:16" x14ac:dyDescent="0.2">
      <c r="A153">
        <f t="shared" si="16"/>
        <v>-56</v>
      </c>
      <c r="B153" s="19">
        <f t="shared" si="3"/>
        <v>-1.4825609685127403</v>
      </c>
      <c r="C153" s="19" t="e">
        <f t="shared" si="4"/>
        <v>#DIV/0!</v>
      </c>
      <c r="D153" s="19" t="e">
        <f t="shared" si="5"/>
        <v>#DIV/0!</v>
      </c>
      <c r="E153" s="12" t="e">
        <f t="shared" si="6"/>
        <v>#DIV/0!</v>
      </c>
      <c r="F153" s="12" t="e">
        <f t="shared" si="7"/>
        <v>#DIV/0!</v>
      </c>
      <c r="H153" s="19" t="e">
        <f t="shared" si="8"/>
        <v>#DIV/0!</v>
      </c>
      <c r="I153" s="19" t="e">
        <f t="shared" si="9"/>
        <v>#DIV/0!</v>
      </c>
      <c r="J153" s="12" t="e">
        <f t="shared" si="10"/>
        <v>#DIV/0!</v>
      </c>
      <c r="K153" s="12" t="e">
        <f t="shared" si="11"/>
        <v>#DIV/0!</v>
      </c>
      <c r="M153" s="19" t="e">
        <f t="shared" si="12"/>
        <v>#DIV/0!</v>
      </c>
      <c r="N153" s="19" t="e">
        <f t="shared" si="13"/>
        <v>#DIV/0!</v>
      </c>
      <c r="O153" s="12" t="e">
        <f t="shared" si="14"/>
        <v>#DIV/0!</v>
      </c>
      <c r="P153" s="12" t="e">
        <f t="shared" si="15"/>
        <v>#DIV/0!</v>
      </c>
    </row>
    <row r="154" spans="1:16" x14ac:dyDescent="0.2">
      <c r="A154">
        <f t="shared" si="16"/>
        <v>-52</v>
      </c>
      <c r="B154" s="19">
        <f t="shared" ref="B154:B185" si="17">TAN(A154*PI()/180)</f>
        <v>-1.2799416321930788</v>
      </c>
      <c r="C154" s="19" t="e">
        <f t="shared" ref="C154:C185" si="18">$B$119/(SQRT(1/(1-$B$42^2)*(1/$D$42+B154^2/$E$43-2*$B$42*B154/SQRT($D$42*$E$43))))</f>
        <v>#DIV/0!</v>
      </c>
      <c r="D154" s="19" t="e">
        <f t="shared" ref="D154:D185" si="19">C154*SQRT(B154^2+1)</f>
        <v>#DIV/0!</v>
      </c>
      <c r="E154" s="12" t="e">
        <f t="shared" ref="E154:E185" si="20">D154*COS(A154*PI()/180)+$E$51</f>
        <v>#DIV/0!</v>
      </c>
      <c r="F154" s="12" t="e">
        <f t="shared" ref="F154:F185" si="21">D154*SIN(A154*PI()/180)+$F$51</f>
        <v>#DIV/0!</v>
      </c>
      <c r="H154" s="19" t="e">
        <f t="shared" ref="H154:H185" si="22">$B$119/(SQRT(1/(1-$B$45^2)*(1/$D$45+B154^2/$E$46-2*$B$45*B154/SQRT($D$45*$E$46))))</f>
        <v>#DIV/0!</v>
      </c>
      <c r="I154" s="19" t="e">
        <f t="shared" ref="I154:I185" si="23">H154*SQRT(B154^2+1)</f>
        <v>#DIV/0!</v>
      </c>
      <c r="J154" s="12" t="e">
        <f t="shared" ref="J154:J185" si="24">I154*COS(A154*PI()/180)+$E$52</f>
        <v>#DIV/0!</v>
      </c>
      <c r="K154" s="12" t="e">
        <f t="shared" ref="K154:K185" si="25">I154*SIN(A154*PI()/180)+$F$52</f>
        <v>#DIV/0!</v>
      </c>
      <c r="M154" s="19" t="e">
        <f t="shared" ref="M154:M185" si="26">$B$119/(SQRT(1/(1-$B$48^2)*(1/$D$48+B154^2/$E$49-2*$B$48*B154/SQRT($D$48*$E$49))))</f>
        <v>#DIV/0!</v>
      </c>
      <c r="N154" s="19" t="e">
        <f t="shared" ref="N154:N185" si="27">M154*SQRT(B154^2+1)</f>
        <v>#DIV/0!</v>
      </c>
      <c r="O154" s="12" t="e">
        <f t="shared" ref="O154:O185" si="28">N154*COS(A154*PI()/180)+$E$53</f>
        <v>#DIV/0!</v>
      </c>
      <c r="P154" s="12" t="e">
        <f t="shared" ref="P154:P185" si="29">N154*SIN(A154*PI()/180)+$F$53</f>
        <v>#DIV/0!</v>
      </c>
    </row>
    <row r="155" spans="1:16" x14ac:dyDescent="0.2">
      <c r="A155">
        <f t="shared" ref="A155:A186" si="30">A154+$A$119</f>
        <v>-48</v>
      </c>
      <c r="B155" s="19">
        <f t="shared" si="17"/>
        <v>-1.1106125148291928</v>
      </c>
      <c r="C155" s="19" t="e">
        <f t="shared" si="18"/>
        <v>#DIV/0!</v>
      </c>
      <c r="D155" s="19" t="e">
        <f t="shared" si="19"/>
        <v>#DIV/0!</v>
      </c>
      <c r="E155" s="12" t="e">
        <f t="shared" si="20"/>
        <v>#DIV/0!</v>
      </c>
      <c r="F155" s="12" t="e">
        <f t="shared" si="21"/>
        <v>#DIV/0!</v>
      </c>
      <c r="H155" s="19" t="e">
        <f t="shared" si="22"/>
        <v>#DIV/0!</v>
      </c>
      <c r="I155" s="19" t="e">
        <f t="shared" si="23"/>
        <v>#DIV/0!</v>
      </c>
      <c r="J155" s="12" t="e">
        <f t="shared" si="24"/>
        <v>#DIV/0!</v>
      </c>
      <c r="K155" s="12" t="e">
        <f t="shared" si="25"/>
        <v>#DIV/0!</v>
      </c>
      <c r="M155" s="19" t="e">
        <f t="shared" si="26"/>
        <v>#DIV/0!</v>
      </c>
      <c r="N155" s="19" t="e">
        <f t="shared" si="27"/>
        <v>#DIV/0!</v>
      </c>
      <c r="O155" s="12" t="e">
        <f t="shared" si="28"/>
        <v>#DIV/0!</v>
      </c>
      <c r="P155" s="12" t="e">
        <f t="shared" si="29"/>
        <v>#DIV/0!</v>
      </c>
    </row>
    <row r="156" spans="1:16" x14ac:dyDescent="0.2">
      <c r="A156">
        <f t="shared" si="30"/>
        <v>-44</v>
      </c>
      <c r="B156" s="19">
        <f t="shared" si="17"/>
        <v>-0.96568877480707394</v>
      </c>
      <c r="C156" s="19" t="e">
        <f t="shared" si="18"/>
        <v>#DIV/0!</v>
      </c>
      <c r="D156" s="19" t="e">
        <f t="shared" si="19"/>
        <v>#DIV/0!</v>
      </c>
      <c r="E156" s="12" t="e">
        <f t="shared" si="20"/>
        <v>#DIV/0!</v>
      </c>
      <c r="F156" s="12" t="e">
        <f t="shared" si="21"/>
        <v>#DIV/0!</v>
      </c>
      <c r="H156" s="19" t="e">
        <f t="shared" si="22"/>
        <v>#DIV/0!</v>
      </c>
      <c r="I156" s="19" t="e">
        <f t="shared" si="23"/>
        <v>#DIV/0!</v>
      </c>
      <c r="J156" s="12" t="e">
        <f t="shared" si="24"/>
        <v>#DIV/0!</v>
      </c>
      <c r="K156" s="12" t="e">
        <f t="shared" si="25"/>
        <v>#DIV/0!</v>
      </c>
      <c r="M156" s="19" t="e">
        <f t="shared" si="26"/>
        <v>#DIV/0!</v>
      </c>
      <c r="N156" s="19" t="e">
        <f t="shared" si="27"/>
        <v>#DIV/0!</v>
      </c>
      <c r="O156" s="12" t="e">
        <f t="shared" si="28"/>
        <v>#DIV/0!</v>
      </c>
      <c r="P156" s="12" t="e">
        <f t="shared" si="29"/>
        <v>#DIV/0!</v>
      </c>
    </row>
    <row r="157" spans="1:16" x14ac:dyDescent="0.2">
      <c r="A157">
        <f t="shared" si="30"/>
        <v>-40</v>
      </c>
      <c r="B157" s="19">
        <f t="shared" si="17"/>
        <v>-0.83909963117727993</v>
      </c>
      <c r="C157" s="19" t="e">
        <f t="shared" si="18"/>
        <v>#DIV/0!</v>
      </c>
      <c r="D157" s="19" t="e">
        <f t="shared" si="19"/>
        <v>#DIV/0!</v>
      </c>
      <c r="E157" s="12" t="e">
        <f t="shared" si="20"/>
        <v>#DIV/0!</v>
      </c>
      <c r="F157" s="12" t="e">
        <f t="shared" si="21"/>
        <v>#DIV/0!</v>
      </c>
      <c r="H157" s="19" t="e">
        <f t="shared" si="22"/>
        <v>#DIV/0!</v>
      </c>
      <c r="I157" s="19" t="e">
        <f t="shared" si="23"/>
        <v>#DIV/0!</v>
      </c>
      <c r="J157" s="12" t="e">
        <f t="shared" si="24"/>
        <v>#DIV/0!</v>
      </c>
      <c r="K157" s="12" t="e">
        <f t="shared" si="25"/>
        <v>#DIV/0!</v>
      </c>
      <c r="M157" s="19" t="e">
        <f t="shared" si="26"/>
        <v>#DIV/0!</v>
      </c>
      <c r="N157" s="19" t="e">
        <f t="shared" si="27"/>
        <v>#DIV/0!</v>
      </c>
      <c r="O157" s="12" t="e">
        <f t="shared" si="28"/>
        <v>#DIV/0!</v>
      </c>
      <c r="P157" s="12" t="e">
        <f t="shared" si="29"/>
        <v>#DIV/0!</v>
      </c>
    </row>
    <row r="158" spans="1:16" x14ac:dyDescent="0.2">
      <c r="A158">
        <f t="shared" si="30"/>
        <v>-36</v>
      </c>
      <c r="B158" s="19">
        <f t="shared" si="17"/>
        <v>-0.7265425280053609</v>
      </c>
      <c r="C158" s="19" t="e">
        <f t="shared" si="18"/>
        <v>#DIV/0!</v>
      </c>
      <c r="D158" s="19" t="e">
        <f t="shared" si="19"/>
        <v>#DIV/0!</v>
      </c>
      <c r="E158" s="12" t="e">
        <f t="shared" si="20"/>
        <v>#DIV/0!</v>
      </c>
      <c r="F158" s="12" t="e">
        <f t="shared" si="21"/>
        <v>#DIV/0!</v>
      </c>
      <c r="H158" s="19" t="e">
        <f t="shared" si="22"/>
        <v>#DIV/0!</v>
      </c>
      <c r="I158" s="19" t="e">
        <f t="shared" si="23"/>
        <v>#DIV/0!</v>
      </c>
      <c r="J158" s="12" t="e">
        <f t="shared" si="24"/>
        <v>#DIV/0!</v>
      </c>
      <c r="K158" s="12" t="e">
        <f t="shared" si="25"/>
        <v>#DIV/0!</v>
      </c>
      <c r="M158" s="19" t="e">
        <f t="shared" si="26"/>
        <v>#DIV/0!</v>
      </c>
      <c r="N158" s="19" t="e">
        <f t="shared" si="27"/>
        <v>#DIV/0!</v>
      </c>
      <c r="O158" s="12" t="e">
        <f t="shared" si="28"/>
        <v>#DIV/0!</v>
      </c>
      <c r="P158" s="12" t="e">
        <f t="shared" si="29"/>
        <v>#DIV/0!</v>
      </c>
    </row>
    <row r="159" spans="1:16" x14ac:dyDescent="0.2">
      <c r="A159">
        <f t="shared" si="30"/>
        <v>-32</v>
      </c>
      <c r="B159" s="19">
        <f t="shared" si="17"/>
        <v>-0.62486935190932746</v>
      </c>
      <c r="C159" s="19" t="e">
        <f t="shared" si="18"/>
        <v>#DIV/0!</v>
      </c>
      <c r="D159" s="19" t="e">
        <f t="shared" si="19"/>
        <v>#DIV/0!</v>
      </c>
      <c r="E159" s="12" t="e">
        <f t="shared" si="20"/>
        <v>#DIV/0!</v>
      </c>
      <c r="F159" s="12" t="e">
        <f t="shared" si="21"/>
        <v>#DIV/0!</v>
      </c>
      <c r="H159" s="19" t="e">
        <f t="shared" si="22"/>
        <v>#DIV/0!</v>
      </c>
      <c r="I159" s="19" t="e">
        <f t="shared" si="23"/>
        <v>#DIV/0!</v>
      </c>
      <c r="J159" s="12" t="e">
        <f t="shared" si="24"/>
        <v>#DIV/0!</v>
      </c>
      <c r="K159" s="12" t="e">
        <f t="shared" si="25"/>
        <v>#DIV/0!</v>
      </c>
      <c r="M159" s="19" t="e">
        <f t="shared" si="26"/>
        <v>#DIV/0!</v>
      </c>
      <c r="N159" s="19" t="e">
        <f t="shared" si="27"/>
        <v>#DIV/0!</v>
      </c>
      <c r="O159" s="12" t="e">
        <f t="shared" si="28"/>
        <v>#DIV/0!</v>
      </c>
      <c r="P159" s="12" t="e">
        <f t="shared" si="29"/>
        <v>#DIV/0!</v>
      </c>
    </row>
    <row r="160" spans="1:16" x14ac:dyDescent="0.2">
      <c r="A160">
        <f t="shared" si="30"/>
        <v>-28</v>
      </c>
      <c r="B160" s="19">
        <f t="shared" si="17"/>
        <v>-0.53170943166147877</v>
      </c>
      <c r="C160" s="19" t="e">
        <f t="shared" si="18"/>
        <v>#DIV/0!</v>
      </c>
      <c r="D160" s="19" t="e">
        <f t="shared" si="19"/>
        <v>#DIV/0!</v>
      </c>
      <c r="E160" s="12" t="e">
        <f t="shared" si="20"/>
        <v>#DIV/0!</v>
      </c>
      <c r="F160" s="12" t="e">
        <f t="shared" si="21"/>
        <v>#DIV/0!</v>
      </c>
      <c r="H160" s="19" t="e">
        <f t="shared" si="22"/>
        <v>#DIV/0!</v>
      </c>
      <c r="I160" s="19" t="e">
        <f t="shared" si="23"/>
        <v>#DIV/0!</v>
      </c>
      <c r="J160" s="12" t="e">
        <f t="shared" si="24"/>
        <v>#DIV/0!</v>
      </c>
      <c r="K160" s="12" t="e">
        <f t="shared" si="25"/>
        <v>#DIV/0!</v>
      </c>
      <c r="M160" s="19" t="e">
        <f t="shared" si="26"/>
        <v>#DIV/0!</v>
      </c>
      <c r="N160" s="19" t="e">
        <f t="shared" si="27"/>
        <v>#DIV/0!</v>
      </c>
      <c r="O160" s="12" t="e">
        <f t="shared" si="28"/>
        <v>#DIV/0!</v>
      </c>
      <c r="P160" s="12" t="e">
        <f t="shared" si="29"/>
        <v>#DIV/0!</v>
      </c>
    </row>
    <row r="161" spans="1:16" x14ac:dyDescent="0.2">
      <c r="A161">
        <f t="shared" si="30"/>
        <v>-24</v>
      </c>
      <c r="B161" s="19">
        <f t="shared" si="17"/>
        <v>-0.4452286853085361</v>
      </c>
      <c r="C161" s="19" t="e">
        <f t="shared" si="18"/>
        <v>#DIV/0!</v>
      </c>
      <c r="D161" s="19" t="e">
        <f t="shared" si="19"/>
        <v>#DIV/0!</v>
      </c>
      <c r="E161" s="12" t="e">
        <f t="shared" si="20"/>
        <v>#DIV/0!</v>
      </c>
      <c r="F161" s="12" t="e">
        <f t="shared" si="21"/>
        <v>#DIV/0!</v>
      </c>
      <c r="H161" s="19" t="e">
        <f t="shared" si="22"/>
        <v>#DIV/0!</v>
      </c>
      <c r="I161" s="19" t="e">
        <f t="shared" si="23"/>
        <v>#DIV/0!</v>
      </c>
      <c r="J161" s="12" t="e">
        <f t="shared" si="24"/>
        <v>#DIV/0!</v>
      </c>
      <c r="K161" s="12" t="e">
        <f t="shared" si="25"/>
        <v>#DIV/0!</v>
      </c>
      <c r="M161" s="19" t="e">
        <f t="shared" si="26"/>
        <v>#DIV/0!</v>
      </c>
      <c r="N161" s="19" t="e">
        <f t="shared" si="27"/>
        <v>#DIV/0!</v>
      </c>
      <c r="O161" s="12" t="e">
        <f t="shared" si="28"/>
        <v>#DIV/0!</v>
      </c>
      <c r="P161" s="12" t="e">
        <f t="shared" si="29"/>
        <v>#DIV/0!</v>
      </c>
    </row>
    <row r="162" spans="1:16" x14ac:dyDescent="0.2">
      <c r="A162">
        <f t="shared" si="30"/>
        <v>-20</v>
      </c>
      <c r="B162" s="19">
        <f t="shared" si="17"/>
        <v>-0.36397023426620234</v>
      </c>
      <c r="C162" s="19" t="e">
        <f t="shared" si="18"/>
        <v>#DIV/0!</v>
      </c>
      <c r="D162" s="19" t="e">
        <f t="shared" si="19"/>
        <v>#DIV/0!</v>
      </c>
      <c r="E162" s="12" t="e">
        <f t="shared" si="20"/>
        <v>#DIV/0!</v>
      </c>
      <c r="F162" s="12" t="e">
        <f t="shared" si="21"/>
        <v>#DIV/0!</v>
      </c>
      <c r="H162" s="19" t="e">
        <f t="shared" si="22"/>
        <v>#DIV/0!</v>
      </c>
      <c r="I162" s="19" t="e">
        <f t="shared" si="23"/>
        <v>#DIV/0!</v>
      </c>
      <c r="J162" s="12" t="e">
        <f t="shared" si="24"/>
        <v>#DIV/0!</v>
      </c>
      <c r="K162" s="12" t="e">
        <f t="shared" si="25"/>
        <v>#DIV/0!</v>
      </c>
      <c r="M162" s="19" t="e">
        <f t="shared" si="26"/>
        <v>#DIV/0!</v>
      </c>
      <c r="N162" s="19" t="e">
        <f t="shared" si="27"/>
        <v>#DIV/0!</v>
      </c>
      <c r="O162" s="12" t="e">
        <f t="shared" si="28"/>
        <v>#DIV/0!</v>
      </c>
      <c r="P162" s="12" t="e">
        <f t="shared" si="29"/>
        <v>#DIV/0!</v>
      </c>
    </row>
    <row r="163" spans="1:16" x14ac:dyDescent="0.2">
      <c r="A163">
        <f t="shared" si="30"/>
        <v>-16</v>
      </c>
      <c r="B163" s="19">
        <f t="shared" si="17"/>
        <v>-0.28674538575880792</v>
      </c>
      <c r="C163" s="19" t="e">
        <f t="shared" si="18"/>
        <v>#DIV/0!</v>
      </c>
      <c r="D163" s="19" t="e">
        <f t="shared" si="19"/>
        <v>#DIV/0!</v>
      </c>
      <c r="E163" s="12" t="e">
        <f t="shared" si="20"/>
        <v>#DIV/0!</v>
      </c>
      <c r="F163" s="12" t="e">
        <f t="shared" si="21"/>
        <v>#DIV/0!</v>
      </c>
      <c r="H163" s="19" t="e">
        <f t="shared" si="22"/>
        <v>#DIV/0!</v>
      </c>
      <c r="I163" s="19" t="e">
        <f t="shared" si="23"/>
        <v>#DIV/0!</v>
      </c>
      <c r="J163" s="12" t="e">
        <f t="shared" si="24"/>
        <v>#DIV/0!</v>
      </c>
      <c r="K163" s="12" t="e">
        <f t="shared" si="25"/>
        <v>#DIV/0!</v>
      </c>
      <c r="M163" s="19" t="e">
        <f t="shared" si="26"/>
        <v>#DIV/0!</v>
      </c>
      <c r="N163" s="19" t="e">
        <f t="shared" si="27"/>
        <v>#DIV/0!</v>
      </c>
      <c r="O163" s="12" t="e">
        <f t="shared" si="28"/>
        <v>#DIV/0!</v>
      </c>
      <c r="P163" s="12" t="e">
        <f t="shared" si="29"/>
        <v>#DIV/0!</v>
      </c>
    </row>
    <row r="164" spans="1:16" x14ac:dyDescent="0.2">
      <c r="A164">
        <f t="shared" si="30"/>
        <v>-12</v>
      </c>
      <c r="B164" s="19">
        <f t="shared" si="17"/>
        <v>-0.2125565616700221</v>
      </c>
      <c r="C164" s="19" t="e">
        <f t="shared" si="18"/>
        <v>#DIV/0!</v>
      </c>
      <c r="D164" s="19" t="e">
        <f t="shared" si="19"/>
        <v>#DIV/0!</v>
      </c>
      <c r="E164" s="12" t="e">
        <f t="shared" si="20"/>
        <v>#DIV/0!</v>
      </c>
      <c r="F164" s="12" t="e">
        <f t="shared" si="21"/>
        <v>#DIV/0!</v>
      </c>
      <c r="H164" s="19" t="e">
        <f t="shared" si="22"/>
        <v>#DIV/0!</v>
      </c>
      <c r="I164" s="19" t="e">
        <f t="shared" si="23"/>
        <v>#DIV/0!</v>
      </c>
      <c r="J164" s="12" t="e">
        <f t="shared" si="24"/>
        <v>#DIV/0!</v>
      </c>
      <c r="K164" s="12" t="e">
        <f t="shared" si="25"/>
        <v>#DIV/0!</v>
      </c>
      <c r="M164" s="19" t="e">
        <f t="shared" si="26"/>
        <v>#DIV/0!</v>
      </c>
      <c r="N164" s="19" t="e">
        <f t="shared" si="27"/>
        <v>#DIV/0!</v>
      </c>
      <c r="O164" s="12" t="e">
        <f t="shared" si="28"/>
        <v>#DIV/0!</v>
      </c>
      <c r="P164" s="12" t="e">
        <f t="shared" si="29"/>
        <v>#DIV/0!</v>
      </c>
    </row>
    <row r="165" spans="1:16" x14ac:dyDescent="0.2">
      <c r="A165">
        <f t="shared" si="30"/>
        <v>-8</v>
      </c>
      <c r="B165" s="19">
        <f t="shared" si="17"/>
        <v>-0.14054083470239145</v>
      </c>
      <c r="C165" s="19" t="e">
        <f t="shared" si="18"/>
        <v>#DIV/0!</v>
      </c>
      <c r="D165" s="19" t="e">
        <f t="shared" si="19"/>
        <v>#DIV/0!</v>
      </c>
      <c r="E165" s="12" t="e">
        <f t="shared" si="20"/>
        <v>#DIV/0!</v>
      </c>
      <c r="F165" s="12" t="e">
        <f t="shared" si="21"/>
        <v>#DIV/0!</v>
      </c>
      <c r="H165" s="19" t="e">
        <f t="shared" si="22"/>
        <v>#DIV/0!</v>
      </c>
      <c r="I165" s="19" t="e">
        <f t="shared" si="23"/>
        <v>#DIV/0!</v>
      </c>
      <c r="J165" s="12" t="e">
        <f t="shared" si="24"/>
        <v>#DIV/0!</v>
      </c>
      <c r="K165" s="12" t="e">
        <f t="shared" si="25"/>
        <v>#DIV/0!</v>
      </c>
      <c r="M165" s="19" t="e">
        <f t="shared" si="26"/>
        <v>#DIV/0!</v>
      </c>
      <c r="N165" s="19" t="e">
        <f t="shared" si="27"/>
        <v>#DIV/0!</v>
      </c>
      <c r="O165" s="12" t="e">
        <f t="shared" si="28"/>
        <v>#DIV/0!</v>
      </c>
      <c r="P165" s="12" t="e">
        <f t="shared" si="29"/>
        <v>#DIV/0!</v>
      </c>
    </row>
    <row r="166" spans="1:16" x14ac:dyDescent="0.2">
      <c r="A166">
        <f t="shared" si="30"/>
        <v>-4</v>
      </c>
      <c r="B166" s="19">
        <f t="shared" si="17"/>
        <v>-6.9926811943510414E-2</v>
      </c>
      <c r="C166" s="19" t="e">
        <f t="shared" si="18"/>
        <v>#DIV/0!</v>
      </c>
      <c r="D166" s="19" t="e">
        <f t="shared" si="19"/>
        <v>#DIV/0!</v>
      </c>
      <c r="E166" s="12" t="e">
        <f t="shared" si="20"/>
        <v>#DIV/0!</v>
      </c>
      <c r="F166" s="12" t="e">
        <f t="shared" si="21"/>
        <v>#DIV/0!</v>
      </c>
      <c r="H166" s="19" t="e">
        <f t="shared" si="22"/>
        <v>#DIV/0!</v>
      </c>
      <c r="I166" s="19" t="e">
        <f t="shared" si="23"/>
        <v>#DIV/0!</v>
      </c>
      <c r="J166" s="12" t="e">
        <f t="shared" si="24"/>
        <v>#DIV/0!</v>
      </c>
      <c r="K166" s="12" t="e">
        <f t="shared" si="25"/>
        <v>#DIV/0!</v>
      </c>
      <c r="M166" s="19" t="e">
        <f t="shared" si="26"/>
        <v>#DIV/0!</v>
      </c>
      <c r="N166" s="19" t="e">
        <f t="shared" si="27"/>
        <v>#DIV/0!</v>
      </c>
      <c r="O166" s="12" t="e">
        <f t="shared" si="28"/>
        <v>#DIV/0!</v>
      </c>
      <c r="P166" s="12" t="e">
        <f t="shared" si="29"/>
        <v>#DIV/0!</v>
      </c>
    </row>
    <row r="167" spans="1:16" x14ac:dyDescent="0.2">
      <c r="A167">
        <f t="shared" si="30"/>
        <v>0</v>
      </c>
      <c r="B167" s="19">
        <f t="shared" si="17"/>
        <v>0</v>
      </c>
      <c r="C167" s="19" t="e">
        <f t="shared" si="18"/>
        <v>#DIV/0!</v>
      </c>
      <c r="D167" s="19" t="e">
        <f t="shared" si="19"/>
        <v>#DIV/0!</v>
      </c>
      <c r="E167" s="12" t="e">
        <f t="shared" si="20"/>
        <v>#DIV/0!</v>
      </c>
      <c r="F167" s="12" t="e">
        <f t="shared" si="21"/>
        <v>#DIV/0!</v>
      </c>
      <c r="H167" s="19" t="e">
        <f t="shared" si="22"/>
        <v>#DIV/0!</v>
      </c>
      <c r="I167" s="19" t="e">
        <f t="shared" si="23"/>
        <v>#DIV/0!</v>
      </c>
      <c r="J167" s="12" t="e">
        <f t="shared" si="24"/>
        <v>#DIV/0!</v>
      </c>
      <c r="K167" s="12" t="e">
        <f t="shared" si="25"/>
        <v>#DIV/0!</v>
      </c>
      <c r="M167" s="19" t="e">
        <f t="shared" si="26"/>
        <v>#DIV/0!</v>
      </c>
      <c r="N167" s="19" t="e">
        <f t="shared" si="27"/>
        <v>#DIV/0!</v>
      </c>
      <c r="O167" s="12" t="e">
        <f t="shared" si="28"/>
        <v>#DIV/0!</v>
      </c>
      <c r="P167" s="12" t="e">
        <f t="shared" si="29"/>
        <v>#DIV/0!</v>
      </c>
    </row>
    <row r="168" spans="1:16" x14ac:dyDescent="0.2">
      <c r="A168">
        <f t="shared" si="30"/>
        <v>4</v>
      </c>
      <c r="B168" s="19">
        <f t="shared" si="17"/>
        <v>6.9926811943510414E-2</v>
      </c>
      <c r="C168" s="19" t="e">
        <f t="shared" si="18"/>
        <v>#DIV/0!</v>
      </c>
      <c r="D168" s="19" t="e">
        <f t="shared" si="19"/>
        <v>#DIV/0!</v>
      </c>
      <c r="E168" s="12" t="e">
        <f t="shared" si="20"/>
        <v>#DIV/0!</v>
      </c>
      <c r="F168" s="12" t="e">
        <f t="shared" si="21"/>
        <v>#DIV/0!</v>
      </c>
      <c r="H168" s="19" t="e">
        <f t="shared" si="22"/>
        <v>#DIV/0!</v>
      </c>
      <c r="I168" s="19" t="e">
        <f t="shared" si="23"/>
        <v>#DIV/0!</v>
      </c>
      <c r="J168" s="12" t="e">
        <f t="shared" si="24"/>
        <v>#DIV/0!</v>
      </c>
      <c r="K168" s="12" t="e">
        <f t="shared" si="25"/>
        <v>#DIV/0!</v>
      </c>
      <c r="M168" s="19" t="e">
        <f t="shared" si="26"/>
        <v>#DIV/0!</v>
      </c>
      <c r="N168" s="19" t="e">
        <f t="shared" si="27"/>
        <v>#DIV/0!</v>
      </c>
      <c r="O168" s="12" t="e">
        <f t="shared" si="28"/>
        <v>#DIV/0!</v>
      </c>
      <c r="P168" s="12" t="e">
        <f t="shared" si="29"/>
        <v>#DIV/0!</v>
      </c>
    </row>
    <row r="169" spans="1:16" x14ac:dyDescent="0.2">
      <c r="A169">
        <f t="shared" si="30"/>
        <v>8</v>
      </c>
      <c r="B169" s="19">
        <f t="shared" si="17"/>
        <v>0.14054083470239145</v>
      </c>
      <c r="C169" s="19" t="e">
        <f t="shared" si="18"/>
        <v>#DIV/0!</v>
      </c>
      <c r="D169" s="19" t="e">
        <f t="shared" si="19"/>
        <v>#DIV/0!</v>
      </c>
      <c r="E169" s="12" t="e">
        <f t="shared" si="20"/>
        <v>#DIV/0!</v>
      </c>
      <c r="F169" s="12" t="e">
        <f t="shared" si="21"/>
        <v>#DIV/0!</v>
      </c>
      <c r="H169" s="19" t="e">
        <f t="shared" si="22"/>
        <v>#DIV/0!</v>
      </c>
      <c r="I169" s="19" t="e">
        <f t="shared" si="23"/>
        <v>#DIV/0!</v>
      </c>
      <c r="J169" s="12" t="e">
        <f t="shared" si="24"/>
        <v>#DIV/0!</v>
      </c>
      <c r="K169" s="12" t="e">
        <f t="shared" si="25"/>
        <v>#DIV/0!</v>
      </c>
      <c r="M169" s="19" t="e">
        <f t="shared" si="26"/>
        <v>#DIV/0!</v>
      </c>
      <c r="N169" s="19" t="e">
        <f t="shared" si="27"/>
        <v>#DIV/0!</v>
      </c>
      <c r="O169" s="12" t="e">
        <f t="shared" si="28"/>
        <v>#DIV/0!</v>
      </c>
      <c r="P169" s="12" t="e">
        <f t="shared" si="29"/>
        <v>#DIV/0!</v>
      </c>
    </row>
    <row r="170" spans="1:16" x14ac:dyDescent="0.2">
      <c r="A170">
        <f t="shared" si="30"/>
        <v>12</v>
      </c>
      <c r="B170" s="19">
        <f t="shared" si="17"/>
        <v>0.2125565616700221</v>
      </c>
      <c r="C170" s="19" t="e">
        <f t="shared" si="18"/>
        <v>#DIV/0!</v>
      </c>
      <c r="D170" s="19" t="e">
        <f t="shared" si="19"/>
        <v>#DIV/0!</v>
      </c>
      <c r="E170" s="12" t="e">
        <f t="shared" si="20"/>
        <v>#DIV/0!</v>
      </c>
      <c r="F170" s="12" t="e">
        <f t="shared" si="21"/>
        <v>#DIV/0!</v>
      </c>
      <c r="H170" s="19" t="e">
        <f t="shared" si="22"/>
        <v>#DIV/0!</v>
      </c>
      <c r="I170" s="19" t="e">
        <f t="shared" si="23"/>
        <v>#DIV/0!</v>
      </c>
      <c r="J170" s="12" t="e">
        <f t="shared" si="24"/>
        <v>#DIV/0!</v>
      </c>
      <c r="K170" s="12" t="e">
        <f t="shared" si="25"/>
        <v>#DIV/0!</v>
      </c>
      <c r="M170" s="19" t="e">
        <f t="shared" si="26"/>
        <v>#DIV/0!</v>
      </c>
      <c r="N170" s="19" t="e">
        <f t="shared" si="27"/>
        <v>#DIV/0!</v>
      </c>
      <c r="O170" s="12" t="e">
        <f t="shared" si="28"/>
        <v>#DIV/0!</v>
      </c>
      <c r="P170" s="12" t="e">
        <f t="shared" si="29"/>
        <v>#DIV/0!</v>
      </c>
    </row>
    <row r="171" spans="1:16" x14ac:dyDescent="0.2">
      <c r="A171">
        <f t="shared" si="30"/>
        <v>16</v>
      </c>
      <c r="B171" s="19">
        <f t="shared" si="17"/>
        <v>0.28674538575880792</v>
      </c>
      <c r="C171" s="19" t="e">
        <f t="shared" si="18"/>
        <v>#DIV/0!</v>
      </c>
      <c r="D171" s="19" t="e">
        <f t="shared" si="19"/>
        <v>#DIV/0!</v>
      </c>
      <c r="E171" s="12" t="e">
        <f t="shared" si="20"/>
        <v>#DIV/0!</v>
      </c>
      <c r="F171" s="12" t="e">
        <f t="shared" si="21"/>
        <v>#DIV/0!</v>
      </c>
      <c r="H171" s="19" t="e">
        <f t="shared" si="22"/>
        <v>#DIV/0!</v>
      </c>
      <c r="I171" s="19" t="e">
        <f t="shared" si="23"/>
        <v>#DIV/0!</v>
      </c>
      <c r="J171" s="12" t="e">
        <f t="shared" si="24"/>
        <v>#DIV/0!</v>
      </c>
      <c r="K171" s="12" t="e">
        <f t="shared" si="25"/>
        <v>#DIV/0!</v>
      </c>
      <c r="M171" s="19" t="e">
        <f t="shared" si="26"/>
        <v>#DIV/0!</v>
      </c>
      <c r="N171" s="19" t="e">
        <f t="shared" si="27"/>
        <v>#DIV/0!</v>
      </c>
      <c r="O171" s="12" t="e">
        <f t="shared" si="28"/>
        <v>#DIV/0!</v>
      </c>
      <c r="P171" s="12" t="e">
        <f t="shared" si="29"/>
        <v>#DIV/0!</v>
      </c>
    </row>
    <row r="172" spans="1:16" x14ac:dyDescent="0.2">
      <c r="A172">
        <f t="shared" si="30"/>
        <v>20</v>
      </c>
      <c r="B172" s="19">
        <f t="shared" si="17"/>
        <v>0.36397023426620234</v>
      </c>
      <c r="C172" s="19" t="e">
        <f t="shared" si="18"/>
        <v>#DIV/0!</v>
      </c>
      <c r="D172" s="19" t="e">
        <f t="shared" si="19"/>
        <v>#DIV/0!</v>
      </c>
      <c r="E172" s="12" t="e">
        <f t="shared" si="20"/>
        <v>#DIV/0!</v>
      </c>
      <c r="F172" s="12" t="e">
        <f t="shared" si="21"/>
        <v>#DIV/0!</v>
      </c>
      <c r="H172" s="19" t="e">
        <f t="shared" si="22"/>
        <v>#DIV/0!</v>
      </c>
      <c r="I172" s="19" t="e">
        <f t="shared" si="23"/>
        <v>#DIV/0!</v>
      </c>
      <c r="J172" s="12" t="e">
        <f t="shared" si="24"/>
        <v>#DIV/0!</v>
      </c>
      <c r="K172" s="12" t="e">
        <f t="shared" si="25"/>
        <v>#DIV/0!</v>
      </c>
      <c r="M172" s="19" t="e">
        <f t="shared" si="26"/>
        <v>#DIV/0!</v>
      </c>
      <c r="N172" s="19" t="e">
        <f t="shared" si="27"/>
        <v>#DIV/0!</v>
      </c>
      <c r="O172" s="12" t="e">
        <f t="shared" si="28"/>
        <v>#DIV/0!</v>
      </c>
      <c r="P172" s="12" t="e">
        <f t="shared" si="29"/>
        <v>#DIV/0!</v>
      </c>
    </row>
    <row r="173" spans="1:16" x14ac:dyDescent="0.2">
      <c r="A173">
        <f t="shared" si="30"/>
        <v>24</v>
      </c>
      <c r="B173" s="19">
        <f t="shared" si="17"/>
        <v>0.4452286853085361</v>
      </c>
      <c r="C173" s="19" t="e">
        <f t="shared" si="18"/>
        <v>#DIV/0!</v>
      </c>
      <c r="D173" s="19" t="e">
        <f t="shared" si="19"/>
        <v>#DIV/0!</v>
      </c>
      <c r="E173" s="12" t="e">
        <f t="shared" si="20"/>
        <v>#DIV/0!</v>
      </c>
      <c r="F173" s="12" t="e">
        <f t="shared" si="21"/>
        <v>#DIV/0!</v>
      </c>
      <c r="H173" s="19" t="e">
        <f t="shared" si="22"/>
        <v>#DIV/0!</v>
      </c>
      <c r="I173" s="19" t="e">
        <f t="shared" si="23"/>
        <v>#DIV/0!</v>
      </c>
      <c r="J173" s="12" t="e">
        <f t="shared" si="24"/>
        <v>#DIV/0!</v>
      </c>
      <c r="K173" s="12" t="e">
        <f t="shared" si="25"/>
        <v>#DIV/0!</v>
      </c>
      <c r="M173" s="19" t="e">
        <f t="shared" si="26"/>
        <v>#DIV/0!</v>
      </c>
      <c r="N173" s="19" t="e">
        <f t="shared" si="27"/>
        <v>#DIV/0!</v>
      </c>
      <c r="O173" s="12" t="e">
        <f t="shared" si="28"/>
        <v>#DIV/0!</v>
      </c>
      <c r="P173" s="12" t="e">
        <f t="shared" si="29"/>
        <v>#DIV/0!</v>
      </c>
    </row>
    <row r="174" spans="1:16" x14ac:dyDescent="0.2">
      <c r="A174">
        <f t="shared" si="30"/>
        <v>28</v>
      </c>
      <c r="B174" s="19">
        <f t="shared" si="17"/>
        <v>0.53170943166147877</v>
      </c>
      <c r="C174" s="19" t="e">
        <f t="shared" si="18"/>
        <v>#DIV/0!</v>
      </c>
      <c r="D174" s="19" t="e">
        <f t="shared" si="19"/>
        <v>#DIV/0!</v>
      </c>
      <c r="E174" s="12" t="e">
        <f t="shared" si="20"/>
        <v>#DIV/0!</v>
      </c>
      <c r="F174" s="12" t="e">
        <f t="shared" si="21"/>
        <v>#DIV/0!</v>
      </c>
      <c r="H174" s="19" t="e">
        <f t="shared" si="22"/>
        <v>#DIV/0!</v>
      </c>
      <c r="I174" s="19" t="e">
        <f t="shared" si="23"/>
        <v>#DIV/0!</v>
      </c>
      <c r="J174" s="12" t="e">
        <f t="shared" si="24"/>
        <v>#DIV/0!</v>
      </c>
      <c r="K174" s="12" t="e">
        <f t="shared" si="25"/>
        <v>#DIV/0!</v>
      </c>
      <c r="M174" s="19" t="e">
        <f t="shared" si="26"/>
        <v>#DIV/0!</v>
      </c>
      <c r="N174" s="19" t="e">
        <f t="shared" si="27"/>
        <v>#DIV/0!</v>
      </c>
      <c r="O174" s="12" t="e">
        <f t="shared" si="28"/>
        <v>#DIV/0!</v>
      </c>
      <c r="P174" s="12" t="e">
        <f t="shared" si="29"/>
        <v>#DIV/0!</v>
      </c>
    </row>
    <row r="175" spans="1:16" x14ac:dyDescent="0.2">
      <c r="A175">
        <f t="shared" si="30"/>
        <v>32</v>
      </c>
      <c r="B175" s="19">
        <f t="shared" si="17"/>
        <v>0.62486935190932746</v>
      </c>
      <c r="C175" s="19" t="e">
        <f t="shared" si="18"/>
        <v>#DIV/0!</v>
      </c>
      <c r="D175" s="19" t="e">
        <f t="shared" si="19"/>
        <v>#DIV/0!</v>
      </c>
      <c r="E175" s="12" t="e">
        <f t="shared" si="20"/>
        <v>#DIV/0!</v>
      </c>
      <c r="F175" s="12" t="e">
        <f t="shared" si="21"/>
        <v>#DIV/0!</v>
      </c>
      <c r="H175" s="19" t="e">
        <f t="shared" si="22"/>
        <v>#DIV/0!</v>
      </c>
      <c r="I175" s="19" t="e">
        <f t="shared" si="23"/>
        <v>#DIV/0!</v>
      </c>
      <c r="J175" s="12" t="e">
        <f t="shared" si="24"/>
        <v>#DIV/0!</v>
      </c>
      <c r="K175" s="12" t="e">
        <f t="shared" si="25"/>
        <v>#DIV/0!</v>
      </c>
      <c r="M175" s="19" t="e">
        <f t="shared" si="26"/>
        <v>#DIV/0!</v>
      </c>
      <c r="N175" s="19" t="e">
        <f t="shared" si="27"/>
        <v>#DIV/0!</v>
      </c>
      <c r="O175" s="12" t="e">
        <f t="shared" si="28"/>
        <v>#DIV/0!</v>
      </c>
      <c r="P175" s="12" t="e">
        <f t="shared" si="29"/>
        <v>#DIV/0!</v>
      </c>
    </row>
    <row r="176" spans="1:16" x14ac:dyDescent="0.2">
      <c r="A176">
        <f t="shared" si="30"/>
        <v>36</v>
      </c>
      <c r="B176" s="19">
        <f t="shared" si="17"/>
        <v>0.7265425280053609</v>
      </c>
      <c r="C176" s="19" t="e">
        <f t="shared" si="18"/>
        <v>#DIV/0!</v>
      </c>
      <c r="D176" s="19" t="e">
        <f t="shared" si="19"/>
        <v>#DIV/0!</v>
      </c>
      <c r="E176" s="12" t="e">
        <f t="shared" si="20"/>
        <v>#DIV/0!</v>
      </c>
      <c r="F176" s="12" t="e">
        <f t="shared" si="21"/>
        <v>#DIV/0!</v>
      </c>
      <c r="H176" s="19" t="e">
        <f t="shared" si="22"/>
        <v>#DIV/0!</v>
      </c>
      <c r="I176" s="19" t="e">
        <f t="shared" si="23"/>
        <v>#DIV/0!</v>
      </c>
      <c r="J176" s="12" t="e">
        <f t="shared" si="24"/>
        <v>#DIV/0!</v>
      </c>
      <c r="K176" s="12" t="e">
        <f t="shared" si="25"/>
        <v>#DIV/0!</v>
      </c>
      <c r="M176" s="19" t="e">
        <f t="shared" si="26"/>
        <v>#DIV/0!</v>
      </c>
      <c r="N176" s="19" t="e">
        <f t="shared" si="27"/>
        <v>#DIV/0!</v>
      </c>
      <c r="O176" s="12" t="e">
        <f t="shared" si="28"/>
        <v>#DIV/0!</v>
      </c>
      <c r="P176" s="12" t="e">
        <f t="shared" si="29"/>
        <v>#DIV/0!</v>
      </c>
    </row>
    <row r="177" spans="1:16" x14ac:dyDescent="0.2">
      <c r="A177">
        <f t="shared" si="30"/>
        <v>40</v>
      </c>
      <c r="B177" s="19">
        <f t="shared" si="17"/>
        <v>0.83909963117727993</v>
      </c>
      <c r="C177" s="19" t="e">
        <f t="shared" si="18"/>
        <v>#DIV/0!</v>
      </c>
      <c r="D177" s="19" t="e">
        <f t="shared" si="19"/>
        <v>#DIV/0!</v>
      </c>
      <c r="E177" s="12" t="e">
        <f t="shared" si="20"/>
        <v>#DIV/0!</v>
      </c>
      <c r="F177" s="12" t="e">
        <f t="shared" si="21"/>
        <v>#DIV/0!</v>
      </c>
      <c r="H177" s="19" t="e">
        <f t="shared" si="22"/>
        <v>#DIV/0!</v>
      </c>
      <c r="I177" s="19" t="e">
        <f t="shared" si="23"/>
        <v>#DIV/0!</v>
      </c>
      <c r="J177" s="12" t="e">
        <f t="shared" si="24"/>
        <v>#DIV/0!</v>
      </c>
      <c r="K177" s="12" t="e">
        <f t="shared" si="25"/>
        <v>#DIV/0!</v>
      </c>
      <c r="M177" s="19" t="e">
        <f t="shared" si="26"/>
        <v>#DIV/0!</v>
      </c>
      <c r="N177" s="19" t="e">
        <f t="shared" si="27"/>
        <v>#DIV/0!</v>
      </c>
      <c r="O177" s="12" t="e">
        <f t="shared" si="28"/>
        <v>#DIV/0!</v>
      </c>
      <c r="P177" s="12" t="e">
        <f t="shared" si="29"/>
        <v>#DIV/0!</v>
      </c>
    </row>
    <row r="178" spans="1:16" x14ac:dyDescent="0.2">
      <c r="A178">
        <f t="shared" si="30"/>
        <v>44</v>
      </c>
      <c r="B178" s="19">
        <f t="shared" si="17"/>
        <v>0.96568877480707394</v>
      </c>
      <c r="C178" s="19" t="e">
        <f t="shared" si="18"/>
        <v>#DIV/0!</v>
      </c>
      <c r="D178" s="19" t="e">
        <f t="shared" si="19"/>
        <v>#DIV/0!</v>
      </c>
      <c r="E178" s="12" t="e">
        <f t="shared" si="20"/>
        <v>#DIV/0!</v>
      </c>
      <c r="F178" s="12" t="e">
        <f t="shared" si="21"/>
        <v>#DIV/0!</v>
      </c>
      <c r="H178" s="19" t="e">
        <f t="shared" si="22"/>
        <v>#DIV/0!</v>
      </c>
      <c r="I178" s="19" t="e">
        <f t="shared" si="23"/>
        <v>#DIV/0!</v>
      </c>
      <c r="J178" s="12" t="e">
        <f t="shared" si="24"/>
        <v>#DIV/0!</v>
      </c>
      <c r="K178" s="12" t="e">
        <f t="shared" si="25"/>
        <v>#DIV/0!</v>
      </c>
      <c r="M178" s="19" t="e">
        <f t="shared" si="26"/>
        <v>#DIV/0!</v>
      </c>
      <c r="N178" s="19" t="e">
        <f t="shared" si="27"/>
        <v>#DIV/0!</v>
      </c>
      <c r="O178" s="12" t="e">
        <f t="shared" si="28"/>
        <v>#DIV/0!</v>
      </c>
      <c r="P178" s="12" t="e">
        <f t="shared" si="29"/>
        <v>#DIV/0!</v>
      </c>
    </row>
    <row r="179" spans="1:16" x14ac:dyDescent="0.2">
      <c r="A179">
        <f t="shared" si="30"/>
        <v>48</v>
      </c>
      <c r="B179" s="19">
        <f t="shared" si="17"/>
        <v>1.1106125148291928</v>
      </c>
      <c r="C179" s="19" t="e">
        <f t="shared" si="18"/>
        <v>#DIV/0!</v>
      </c>
      <c r="D179" s="19" t="e">
        <f t="shared" si="19"/>
        <v>#DIV/0!</v>
      </c>
      <c r="E179" s="12" t="e">
        <f t="shared" si="20"/>
        <v>#DIV/0!</v>
      </c>
      <c r="F179" s="12" t="e">
        <f t="shared" si="21"/>
        <v>#DIV/0!</v>
      </c>
      <c r="H179" s="19" t="e">
        <f t="shared" si="22"/>
        <v>#DIV/0!</v>
      </c>
      <c r="I179" s="19" t="e">
        <f t="shared" si="23"/>
        <v>#DIV/0!</v>
      </c>
      <c r="J179" s="12" t="e">
        <f t="shared" si="24"/>
        <v>#DIV/0!</v>
      </c>
      <c r="K179" s="12" t="e">
        <f t="shared" si="25"/>
        <v>#DIV/0!</v>
      </c>
      <c r="M179" s="19" t="e">
        <f t="shared" si="26"/>
        <v>#DIV/0!</v>
      </c>
      <c r="N179" s="19" t="e">
        <f t="shared" si="27"/>
        <v>#DIV/0!</v>
      </c>
      <c r="O179" s="12" t="e">
        <f t="shared" si="28"/>
        <v>#DIV/0!</v>
      </c>
      <c r="P179" s="12" t="e">
        <f t="shared" si="29"/>
        <v>#DIV/0!</v>
      </c>
    </row>
    <row r="180" spans="1:16" x14ac:dyDescent="0.2">
      <c r="A180">
        <f t="shared" si="30"/>
        <v>52</v>
      </c>
      <c r="B180" s="19">
        <f t="shared" si="17"/>
        <v>1.2799416321930788</v>
      </c>
      <c r="C180" s="19" t="e">
        <f t="shared" si="18"/>
        <v>#DIV/0!</v>
      </c>
      <c r="D180" s="19" t="e">
        <f t="shared" si="19"/>
        <v>#DIV/0!</v>
      </c>
      <c r="E180" s="12" t="e">
        <f t="shared" si="20"/>
        <v>#DIV/0!</v>
      </c>
      <c r="F180" s="12" t="e">
        <f t="shared" si="21"/>
        <v>#DIV/0!</v>
      </c>
      <c r="H180" s="19" t="e">
        <f t="shared" si="22"/>
        <v>#DIV/0!</v>
      </c>
      <c r="I180" s="19" t="e">
        <f t="shared" si="23"/>
        <v>#DIV/0!</v>
      </c>
      <c r="J180" s="12" t="e">
        <f t="shared" si="24"/>
        <v>#DIV/0!</v>
      </c>
      <c r="K180" s="12" t="e">
        <f t="shared" si="25"/>
        <v>#DIV/0!</v>
      </c>
      <c r="M180" s="19" t="e">
        <f t="shared" si="26"/>
        <v>#DIV/0!</v>
      </c>
      <c r="N180" s="19" t="e">
        <f t="shared" si="27"/>
        <v>#DIV/0!</v>
      </c>
      <c r="O180" s="12" t="e">
        <f t="shared" si="28"/>
        <v>#DIV/0!</v>
      </c>
      <c r="P180" s="12" t="e">
        <f t="shared" si="29"/>
        <v>#DIV/0!</v>
      </c>
    </row>
    <row r="181" spans="1:16" x14ac:dyDescent="0.2">
      <c r="A181">
        <f t="shared" si="30"/>
        <v>56</v>
      </c>
      <c r="B181" s="19">
        <f t="shared" si="17"/>
        <v>1.4825609685127403</v>
      </c>
      <c r="C181" s="19" t="e">
        <f t="shared" si="18"/>
        <v>#DIV/0!</v>
      </c>
      <c r="D181" s="19" t="e">
        <f t="shared" si="19"/>
        <v>#DIV/0!</v>
      </c>
      <c r="E181" s="12" t="e">
        <f t="shared" si="20"/>
        <v>#DIV/0!</v>
      </c>
      <c r="F181" s="12" t="e">
        <f t="shared" si="21"/>
        <v>#DIV/0!</v>
      </c>
      <c r="H181" s="19" t="e">
        <f t="shared" si="22"/>
        <v>#DIV/0!</v>
      </c>
      <c r="I181" s="19" t="e">
        <f t="shared" si="23"/>
        <v>#DIV/0!</v>
      </c>
      <c r="J181" s="12" t="e">
        <f t="shared" si="24"/>
        <v>#DIV/0!</v>
      </c>
      <c r="K181" s="12" t="e">
        <f t="shared" si="25"/>
        <v>#DIV/0!</v>
      </c>
      <c r="M181" s="19" t="e">
        <f t="shared" si="26"/>
        <v>#DIV/0!</v>
      </c>
      <c r="N181" s="19" t="e">
        <f t="shared" si="27"/>
        <v>#DIV/0!</v>
      </c>
      <c r="O181" s="12" t="e">
        <f t="shared" si="28"/>
        <v>#DIV/0!</v>
      </c>
      <c r="P181" s="12" t="e">
        <f t="shared" si="29"/>
        <v>#DIV/0!</v>
      </c>
    </row>
    <row r="182" spans="1:16" x14ac:dyDescent="0.2">
      <c r="A182">
        <f t="shared" si="30"/>
        <v>60</v>
      </c>
      <c r="B182" s="19">
        <f t="shared" si="17"/>
        <v>1.7320508075688767</v>
      </c>
      <c r="C182" s="19" t="e">
        <f t="shared" si="18"/>
        <v>#DIV/0!</v>
      </c>
      <c r="D182" s="19" t="e">
        <f t="shared" si="19"/>
        <v>#DIV/0!</v>
      </c>
      <c r="E182" s="12" t="e">
        <f t="shared" si="20"/>
        <v>#DIV/0!</v>
      </c>
      <c r="F182" s="12" t="e">
        <f t="shared" si="21"/>
        <v>#DIV/0!</v>
      </c>
      <c r="H182" s="19" t="e">
        <f t="shared" si="22"/>
        <v>#DIV/0!</v>
      </c>
      <c r="I182" s="19" t="e">
        <f t="shared" si="23"/>
        <v>#DIV/0!</v>
      </c>
      <c r="J182" s="12" t="e">
        <f t="shared" si="24"/>
        <v>#DIV/0!</v>
      </c>
      <c r="K182" s="12" t="e">
        <f t="shared" si="25"/>
        <v>#DIV/0!</v>
      </c>
      <c r="M182" s="19" t="e">
        <f t="shared" si="26"/>
        <v>#DIV/0!</v>
      </c>
      <c r="N182" s="19" t="e">
        <f t="shared" si="27"/>
        <v>#DIV/0!</v>
      </c>
      <c r="O182" s="12" t="e">
        <f t="shared" si="28"/>
        <v>#DIV/0!</v>
      </c>
      <c r="P182" s="12" t="e">
        <f t="shared" si="29"/>
        <v>#DIV/0!</v>
      </c>
    </row>
    <row r="183" spans="1:16" x14ac:dyDescent="0.2">
      <c r="A183">
        <f t="shared" si="30"/>
        <v>64</v>
      </c>
      <c r="B183" s="19">
        <f t="shared" si="17"/>
        <v>2.050303841579296</v>
      </c>
      <c r="C183" s="19" t="e">
        <f t="shared" si="18"/>
        <v>#DIV/0!</v>
      </c>
      <c r="D183" s="19" t="e">
        <f t="shared" si="19"/>
        <v>#DIV/0!</v>
      </c>
      <c r="E183" s="12" t="e">
        <f t="shared" si="20"/>
        <v>#DIV/0!</v>
      </c>
      <c r="F183" s="12" t="e">
        <f t="shared" si="21"/>
        <v>#DIV/0!</v>
      </c>
      <c r="H183" s="19" t="e">
        <f t="shared" si="22"/>
        <v>#DIV/0!</v>
      </c>
      <c r="I183" s="19" t="e">
        <f t="shared" si="23"/>
        <v>#DIV/0!</v>
      </c>
      <c r="J183" s="12" t="e">
        <f t="shared" si="24"/>
        <v>#DIV/0!</v>
      </c>
      <c r="K183" s="12" t="e">
        <f t="shared" si="25"/>
        <v>#DIV/0!</v>
      </c>
      <c r="M183" s="19" t="e">
        <f t="shared" si="26"/>
        <v>#DIV/0!</v>
      </c>
      <c r="N183" s="19" t="e">
        <f t="shared" si="27"/>
        <v>#DIV/0!</v>
      </c>
      <c r="O183" s="12" t="e">
        <f t="shared" si="28"/>
        <v>#DIV/0!</v>
      </c>
      <c r="P183" s="12" t="e">
        <f t="shared" si="29"/>
        <v>#DIV/0!</v>
      </c>
    </row>
    <row r="184" spans="1:16" x14ac:dyDescent="0.2">
      <c r="A184">
        <f t="shared" si="30"/>
        <v>68</v>
      </c>
      <c r="B184" s="19">
        <f t="shared" si="17"/>
        <v>2.4750868534162964</v>
      </c>
      <c r="C184" s="19" t="e">
        <f t="shared" si="18"/>
        <v>#DIV/0!</v>
      </c>
      <c r="D184" s="19" t="e">
        <f t="shared" si="19"/>
        <v>#DIV/0!</v>
      </c>
      <c r="E184" s="12" t="e">
        <f t="shared" si="20"/>
        <v>#DIV/0!</v>
      </c>
      <c r="F184" s="12" t="e">
        <f t="shared" si="21"/>
        <v>#DIV/0!</v>
      </c>
      <c r="H184" s="19" t="e">
        <f t="shared" si="22"/>
        <v>#DIV/0!</v>
      </c>
      <c r="I184" s="19" t="e">
        <f t="shared" si="23"/>
        <v>#DIV/0!</v>
      </c>
      <c r="J184" s="12" t="e">
        <f t="shared" si="24"/>
        <v>#DIV/0!</v>
      </c>
      <c r="K184" s="12" t="e">
        <f t="shared" si="25"/>
        <v>#DIV/0!</v>
      </c>
      <c r="M184" s="19" t="e">
        <f t="shared" si="26"/>
        <v>#DIV/0!</v>
      </c>
      <c r="N184" s="19" t="e">
        <f t="shared" si="27"/>
        <v>#DIV/0!</v>
      </c>
      <c r="O184" s="12" t="e">
        <f t="shared" si="28"/>
        <v>#DIV/0!</v>
      </c>
      <c r="P184" s="12" t="e">
        <f t="shared" si="29"/>
        <v>#DIV/0!</v>
      </c>
    </row>
    <row r="185" spans="1:16" x14ac:dyDescent="0.2">
      <c r="A185">
        <f t="shared" si="30"/>
        <v>72</v>
      </c>
      <c r="B185" s="19">
        <f t="shared" si="17"/>
        <v>3.0776835371752527</v>
      </c>
      <c r="C185" s="19" t="e">
        <f t="shared" si="18"/>
        <v>#DIV/0!</v>
      </c>
      <c r="D185" s="19" t="e">
        <f t="shared" si="19"/>
        <v>#DIV/0!</v>
      </c>
      <c r="E185" s="12" t="e">
        <f t="shared" si="20"/>
        <v>#DIV/0!</v>
      </c>
      <c r="F185" s="12" t="e">
        <f t="shared" si="21"/>
        <v>#DIV/0!</v>
      </c>
      <c r="H185" s="19" t="e">
        <f t="shared" si="22"/>
        <v>#DIV/0!</v>
      </c>
      <c r="I185" s="19" t="e">
        <f t="shared" si="23"/>
        <v>#DIV/0!</v>
      </c>
      <c r="J185" s="12" t="e">
        <f t="shared" si="24"/>
        <v>#DIV/0!</v>
      </c>
      <c r="K185" s="12" t="e">
        <f t="shared" si="25"/>
        <v>#DIV/0!</v>
      </c>
      <c r="M185" s="19" t="e">
        <f t="shared" si="26"/>
        <v>#DIV/0!</v>
      </c>
      <c r="N185" s="19" t="e">
        <f t="shared" si="27"/>
        <v>#DIV/0!</v>
      </c>
      <c r="O185" s="12" t="e">
        <f t="shared" si="28"/>
        <v>#DIV/0!</v>
      </c>
      <c r="P185" s="12" t="e">
        <f t="shared" si="29"/>
        <v>#DIV/0!</v>
      </c>
    </row>
    <row r="186" spans="1:16" x14ac:dyDescent="0.2">
      <c r="A186">
        <f t="shared" si="30"/>
        <v>76</v>
      </c>
      <c r="B186" s="19">
        <f t="shared" ref="B186:B212" si="31">TAN(A186*PI()/180)</f>
        <v>4.010780933535842</v>
      </c>
      <c r="C186" s="19" t="e">
        <f t="shared" ref="C186:C212" si="32">$B$119/(SQRT(1/(1-$B$42^2)*(1/$D$42+B186^2/$E$43-2*$B$42*B186/SQRT($D$42*$E$43))))</f>
        <v>#DIV/0!</v>
      </c>
      <c r="D186" s="19" t="e">
        <f t="shared" ref="D186:D212" si="33">C186*SQRT(B186^2+1)</f>
        <v>#DIV/0!</v>
      </c>
      <c r="E186" s="12" t="e">
        <f t="shared" ref="E186:E212" si="34">D186*COS(A186*PI()/180)+$E$51</f>
        <v>#DIV/0!</v>
      </c>
      <c r="F186" s="12" t="e">
        <f t="shared" ref="F186:F212" si="35">D186*SIN(A186*PI()/180)+$F$51</f>
        <v>#DIV/0!</v>
      </c>
      <c r="H186" s="19" t="e">
        <f t="shared" ref="H186:H212" si="36">$B$119/(SQRT(1/(1-$B$45^2)*(1/$D$45+B186^2/$E$46-2*$B$45*B186/SQRT($D$45*$E$46))))</f>
        <v>#DIV/0!</v>
      </c>
      <c r="I186" s="19" t="e">
        <f t="shared" ref="I186:I212" si="37">H186*SQRT(B186^2+1)</f>
        <v>#DIV/0!</v>
      </c>
      <c r="J186" s="12" t="e">
        <f t="shared" ref="J186:J212" si="38">I186*COS(A186*PI()/180)+$E$52</f>
        <v>#DIV/0!</v>
      </c>
      <c r="K186" s="12" t="e">
        <f t="shared" ref="K186:K212" si="39">I186*SIN(A186*PI()/180)+$F$52</f>
        <v>#DIV/0!</v>
      </c>
      <c r="M186" s="19" t="e">
        <f t="shared" ref="M186:M212" si="40">$B$119/(SQRT(1/(1-$B$48^2)*(1/$D$48+B186^2/$E$49-2*$B$48*B186/SQRT($D$48*$E$49))))</f>
        <v>#DIV/0!</v>
      </c>
      <c r="N186" s="19" t="e">
        <f t="shared" ref="N186:N212" si="41">M186*SQRT(B186^2+1)</f>
        <v>#DIV/0!</v>
      </c>
      <c r="O186" s="12" t="e">
        <f t="shared" ref="O186:O212" si="42">N186*COS(A186*PI()/180)+$E$53</f>
        <v>#DIV/0!</v>
      </c>
      <c r="P186" s="12" t="e">
        <f t="shared" ref="P186:P212" si="43">N186*SIN(A186*PI()/180)+$F$53</f>
        <v>#DIV/0!</v>
      </c>
    </row>
    <row r="187" spans="1:16" x14ac:dyDescent="0.2">
      <c r="A187">
        <f t="shared" ref="A187:A212" si="44">A186+$A$119</f>
        <v>80</v>
      </c>
      <c r="B187" s="19">
        <f t="shared" si="31"/>
        <v>5.6712818196177066</v>
      </c>
      <c r="C187" s="19" t="e">
        <f t="shared" si="32"/>
        <v>#DIV/0!</v>
      </c>
      <c r="D187" s="19" t="e">
        <f t="shared" si="33"/>
        <v>#DIV/0!</v>
      </c>
      <c r="E187" s="12" t="e">
        <f t="shared" si="34"/>
        <v>#DIV/0!</v>
      </c>
      <c r="F187" s="12" t="e">
        <f t="shared" si="35"/>
        <v>#DIV/0!</v>
      </c>
      <c r="H187" s="19" t="e">
        <f t="shared" si="36"/>
        <v>#DIV/0!</v>
      </c>
      <c r="I187" s="19" t="e">
        <f t="shared" si="37"/>
        <v>#DIV/0!</v>
      </c>
      <c r="J187" s="12" t="e">
        <f t="shared" si="38"/>
        <v>#DIV/0!</v>
      </c>
      <c r="K187" s="12" t="e">
        <f t="shared" si="39"/>
        <v>#DIV/0!</v>
      </c>
      <c r="M187" s="19" t="e">
        <f t="shared" si="40"/>
        <v>#DIV/0!</v>
      </c>
      <c r="N187" s="19" t="e">
        <f t="shared" si="41"/>
        <v>#DIV/0!</v>
      </c>
      <c r="O187" s="12" t="e">
        <f t="shared" si="42"/>
        <v>#DIV/0!</v>
      </c>
      <c r="P187" s="12" t="e">
        <f t="shared" si="43"/>
        <v>#DIV/0!</v>
      </c>
    </row>
    <row r="188" spans="1:16" x14ac:dyDescent="0.2">
      <c r="A188">
        <f t="shared" si="44"/>
        <v>84</v>
      </c>
      <c r="B188" s="19">
        <f t="shared" si="31"/>
        <v>9.5143644542225871</v>
      </c>
      <c r="C188" s="19" t="e">
        <f t="shared" si="32"/>
        <v>#DIV/0!</v>
      </c>
      <c r="D188" s="19" t="e">
        <f t="shared" si="33"/>
        <v>#DIV/0!</v>
      </c>
      <c r="E188" s="12" t="e">
        <f t="shared" si="34"/>
        <v>#DIV/0!</v>
      </c>
      <c r="F188" s="12" t="e">
        <f t="shared" si="35"/>
        <v>#DIV/0!</v>
      </c>
      <c r="H188" s="19" t="e">
        <f t="shared" si="36"/>
        <v>#DIV/0!</v>
      </c>
      <c r="I188" s="19" t="e">
        <f t="shared" si="37"/>
        <v>#DIV/0!</v>
      </c>
      <c r="J188" s="12" t="e">
        <f t="shared" si="38"/>
        <v>#DIV/0!</v>
      </c>
      <c r="K188" s="12" t="e">
        <f t="shared" si="39"/>
        <v>#DIV/0!</v>
      </c>
      <c r="M188" s="19" t="e">
        <f t="shared" si="40"/>
        <v>#DIV/0!</v>
      </c>
      <c r="N188" s="19" t="e">
        <f t="shared" si="41"/>
        <v>#DIV/0!</v>
      </c>
      <c r="O188" s="12" t="e">
        <f t="shared" si="42"/>
        <v>#DIV/0!</v>
      </c>
      <c r="P188" s="12" t="e">
        <f t="shared" si="43"/>
        <v>#DIV/0!</v>
      </c>
    </row>
    <row r="189" spans="1:16" x14ac:dyDescent="0.2">
      <c r="A189">
        <f t="shared" si="44"/>
        <v>88</v>
      </c>
      <c r="B189" s="19">
        <f t="shared" si="31"/>
        <v>28.636253282915515</v>
      </c>
      <c r="C189" s="19" t="e">
        <f t="shared" si="32"/>
        <v>#DIV/0!</v>
      </c>
      <c r="D189" s="19" t="e">
        <f t="shared" si="33"/>
        <v>#DIV/0!</v>
      </c>
      <c r="E189" s="12" t="e">
        <f t="shared" si="34"/>
        <v>#DIV/0!</v>
      </c>
      <c r="F189" s="12" t="e">
        <f t="shared" si="35"/>
        <v>#DIV/0!</v>
      </c>
      <c r="H189" s="19" t="e">
        <f t="shared" si="36"/>
        <v>#DIV/0!</v>
      </c>
      <c r="I189" s="19" t="e">
        <f t="shared" si="37"/>
        <v>#DIV/0!</v>
      </c>
      <c r="J189" s="12" t="e">
        <f t="shared" si="38"/>
        <v>#DIV/0!</v>
      </c>
      <c r="K189" s="12" t="e">
        <f t="shared" si="39"/>
        <v>#DIV/0!</v>
      </c>
      <c r="M189" s="19" t="e">
        <f t="shared" si="40"/>
        <v>#DIV/0!</v>
      </c>
      <c r="N189" s="19" t="e">
        <f t="shared" si="41"/>
        <v>#DIV/0!</v>
      </c>
      <c r="O189" s="12" t="e">
        <f t="shared" si="42"/>
        <v>#DIV/0!</v>
      </c>
      <c r="P189" s="12" t="e">
        <f t="shared" si="43"/>
        <v>#DIV/0!</v>
      </c>
    </row>
    <row r="190" spans="1:16" x14ac:dyDescent="0.2">
      <c r="A190">
        <f t="shared" si="44"/>
        <v>92</v>
      </c>
      <c r="B190" s="19">
        <f t="shared" si="31"/>
        <v>-28.636253282915796</v>
      </c>
      <c r="C190" s="19" t="e">
        <f t="shared" si="32"/>
        <v>#DIV/0!</v>
      </c>
      <c r="D190" s="19" t="e">
        <f t="shared" si="33"/>
        <v>#DIV/0!</v>
      </c>
      <c r="E190" s="12" t="e">
        <f t="shared" si="34"/>
        <v>#DIV/0!</v>
      </c>
      <c r="F190" s="12" t="e">
        <f t="shared" si="35"/>
        <v>#DIV/0!</v>
      </c>
      <c r="H190" s="19" t="e">
        <f t="shared" si="36"/>
        <v>#DIV/0!</v>
      </c>
      <c r="I190" s="19" t="e">
        <f t="shared" si="37"/>
        <v>#DIV/0!</v>
      </c>
      <c r="J190" s="12" t="e">
        <f t="shared" si="38"/>
        <v>#DIV/0!</v>
      </c>
      <c r="K190" s="12" t="e">
        <f t="shared" si="39"/>
        <v>#DIV/0!</v>
      </c>
      <c r="M190" s="19" t="e">
        <f t="shared" si="40"/>
        <v>#DIV/0!</v>
      </c>
      <c r="N190" s="19" t="e">
        <f t="shared" si="41"/>
        <v>#DIV/0!</v>
      </c>
      <c r="O190" s="12" t="e">
        <f t="shared" si="42"/>
        <v>#DIV/0!</v>
      </c>
      <c r="P190" s="12" t="e">
        <f t="shared" si="43"/>
        <v>#DIV/0!</v>
      </c>
    </row>
    <row r="191" spans="1:16" x14ac:dyDescent="0.2">
      <c r="A191">
        <f t="shared" si="44"/>
        <v>96</v>
      </c>
      <c r="B191" s="19">
        <f t="shared" si="31"/>
        <v>-9.5143644542225978</v>
      </c>
      <c r="C191" s="19" t="e">
        <f t="shared" si="32"/>
        <v>#DIV/0!</v>
      </c>
      <c r="D191" s="19" t="e">
        <f t="shared" si="33"/>
        <v>#DIV/0!</v>
      </c>
      <c r="E191" s="12" t="e">
        <f t="shared" si="34"/>
        <v>#DIV/0!</v>
      </c>
      <c r="F191" s="12" t="e">
        <f t="shared" si="35"/>
        <v>#DIV/0!</v>
      </c>
      <c r="H191" s="19" t="e">
        <f t="shared" si="36"/>
        <v>#DIV/0!</v>
      </c>
      <c r="I191" s="19" t="e">
        <f t="shared" si="37"/>
        <v>#DIV/0!</v>
      </c>
      <c r="J191" s="12" t="e">
        <f t="shared" si="38"/>
        <v>#DIV/0!</v>
      </c>
      <c r="K191" s="12" t="e">
        <f t="shared" si="39"/>
        <v>#DIV/0!</v>
      </c>
      <c r="M191" s="19" t="e">
        <f t="shared" si="40"/>
        <v>#DIV/0!</v>
      </c>
      <c r="N191" s="19" t="e">
        <f t="shared" si="41"/>
        <v>#DIV/0!</v>
      </c>
      <c r="O191" s="12" t="e">
        <f t="shared" si="42"/>
        <v>#DIV/0!</v>
      </c>
      <c r="P191" s="12" t="e">
        <f t="shared" si="43"/>
        <v>#DIV/0!</v>
      </c>
    </row>
    <row r="192" spans="1:16" x14ac:dyDescent="0.2">
      <c r="A192">
        <f t="shared" si="44"/>
        <v>100</v>
      </c>
      <c r="B192" s="19">
        <f t="shared" si="31"/>
        <v>-5.6712818196177111</v>
      </c>
      <c r="C192" s="19" t="e">
        <f t="shared" si="32"/>
        <v>#DIV/0!</v>
      </c>
      <c r="D192" s="19" t="e">
        <f t="shared" si="33"/>
        <v>#DIV/0!</v>
      </c>
      <c r="E192" s="12" t="e">
        <f t="shared" si="34"/>
        <v>#DIV/0!</v>
      </c>
      <c r="F192" s="12" t="e">
        <f t="shared" si="35"/>
        <v>#DIV/0!</v>
      </c>
      <c r="H192" s="19" t="e">
        <f t="shared" si="36"/>
        <v>#DIV/0!</v>
      </c>
      <c r="I192" s="19" t="e">
        <f t="shared" si="37"/>
        <v>#DIV/0!</v>
      </c>
      <c r="J192" s="12" t="e">
        <f t="shared" si="38"/>
        <v>#DIV/0!</v>
      </c>
      <c r="K192" s="12" t="e">
        <f t="shared" si="39"/>
        <v>#DIV/0!</v>
      </c>
      <c r="M192" s="19" t="e">
        <f t="shared" si="40"/>
        <v>#DIV/0!</v>
      </c>
      <c r="N192" s="19" t="e">
        <f t="shared" si="41"/>
        <v>#DIV/0!</v>
      </c>
      <c r="O192" s="12" t="e">
        <f t="shared" si="42"/>
        <v>#DIV/0!</v>
      </c>
      <c r="P192" s="12" t="e">
        <f t="shared" si="43"/>
        <v>#DIV/0!</v>
      </c>
    </row>
    <row r="193" spans="1:16" x14ac:dyDescent="0.2">
      <c r="A193">
        <f t="shared" si="44"/>
        <v>104</v>
      </c>
      <c r="B193" s="19">
        <f t="shared" si="31"/>
        <v>-4.0107809335358438</v>
      </c>
      <c r="C193" s="19" t="e">
        <f t="shared" si="32"/>
        <v>#DIV/0!</v>
      </c>
      <c r="D193" s="19" t="e">
        <f t="shared" si="33"/>
        <v>#DIV/0!</v>
      </c>
      <c r="E193" s="12" t="e">
        <f t="shared" si="34"/>
        <v>#DIV/0!</v>
      </c>
      <c r="F193" s="12" t="e">
        <f t="shared" si="35"/>
        <v>#DIV/0!</v>
      </c>
      <c r="H193" s="19" t="e">
        <f t="shared" si="36"/>
        <v>#DIV/0!</v>
      </c>
      <c r="I193" s="19" t="e">
        <f t="shared" si="37"/>
        <v>#DIV/0!</v>
      </c>
      <c r="J193" s="12" t="e">
        <f t="shared" si="38"/>
        <v>#DIV/0!</v>
      </c>
      <c r="K193" s="12" t="e">
        <f t="shared" si="39"/>
        <v>#DIV/0!</v>
      </c>
      <c r="M193" s="19" t="e">
        <f t="shared" si="40"/>
        <v>#DIV/0!</v>
      </c>
      <c r="N193" s="19" t="e">
        <f t="shared" si="41"/>
        <v>#DIV/0!</v>
      </c>
      <c r="O193" s="12" t="e">
        <f t="shared" si="42"/>
        <v>#DIV/0!</v>
      </c>
      <c r="P193" s="12" t="e">
        <f t="shared" si="43"/>
        <v>#DIV/0!</v>
      </c>
    </row>
    <row r="194" spans="1:16" x14ac:dyDescent="0.2">
      <c r="A194">
        <f t="shared" si="44"/>
        <v>108</v>
      </c>
      <c r="B194" s="19">
        <f t="shared" si="31"/>
        <v>-3.077683537175254</v>
      </c>
      <c r="C194" s="19" t="e">
        <f t="shared" si="32"/>
        <v>#DIV/0!</v>
      </c>
      <c r="D194" s="19" t="e">
        <f t="shared" si="33"/>
        <v>#DIV/0!</v>
      </c>
      <c r="E194" s="12" t="e">
        <f t="shared" si="34"/>
        <v>#DIV/0!</v>
      </c>
      <c r="F194" s="12" t="e">
        <f t="shared" si="35"/>
        <v>#DIV/0!</v>
      </c>
      <c r="H194" s="19" t="e">
        <f t="shared" si="36"/>
        <v>#DIV/0!</v>
      </c>
      <c r="I194" s="19" t="e">
        <f t="shared" si="37"/>
        <v>#DIV/0!</v>
      </c>
      <c r="J194" s="12" t="e">
        <f t="shared" si="38"/>
        <v>#DIV/0!</v>
      </c>
      <c r="K194" s="12" t="e">
        <f t="shared" si="39"/>
        <v>#DIV/0!</v>
      </c>
      <c r="M194" s="19" t="e">
        <f t="shared" si="40"/>
        <v>#DIV/0!</v>
      </c>
      <c r="N194" s="19" t="e">
        <f t="shared" si="41"/>
        <v>#DIV/0!</v>
      </c>
      <c r="O194" s="12" t="e">
        <f t="shared" si="42"/>
        <v>#DIV/0!</v>
      </c>
      <c r="P194" s="12" t="e">
        <f t="shared" si="43"/>
        <v>#DIV/0!</v>
      </c>
    </row>
    <row r="195" spans="1:16" x14ac:dyDescent="0.2">
      <c r="A195">
        <f t="shared" si="44"/>
        <v>112</v>
      </c>
      <c r="B195" s="19">
        <f t="shared" si="31"/>
        <v>-2.4750868534162955</v>
      </c>
      <c r="C195" s="19" t="e">
        <f t="shared" si="32"/>
        <v>#DIV/0!</v>
      </c>
      <c r="D195" s="19" t="e">
        <f t="shared" si="33"/>
        <v>#DIV/0!</v>
      </c>
      <c r="E195" s="12" t="e">
        <f t="shared" si="34"/>
        <v>#DIV/0!</v>
      </c>
      <c r="F195" s="12" t="e">
        <f t="shared" si="35"/>
        <v>#DIV/0!</v>
      </c>
      <c r="H195" s="19" t="e">
        <f t="shared" si="36"/>
        <v>#DIV/0!</v>
      </c>
      <c r="I195" s="19" t="e">
        <f t="shared" si="37"/>
        <v>#DIV/0!</v>
      </c>
      <c r="J195" s="12" t="e">
        <f t="shared" si="38"/>
        <v>#DIV/0!</v>
      </c>
      <c r="K195" s="12" t="e">
        <f t="shared" si="39"/>
        <v>#DIV/0!</v>
      </c>
      <c r="M195" s="19" t="e">
        <f t="shared" si="40"/>
        <v>#DIV/0!</v>
      </c>
      <c r="N195" s="19" t="e">
        <f t="shared" si="41"/>
        <v>#DIV/0!</v>
      </c>
      <c r="O195" s="12" t="e">
        <f t="shared" si="42"/>
        <v>#DIV/0!</v>
      </c>
      <c r="P195" s="12" t="e">
        <f t="shared" si="43"/>
        <v>#DIV/0!</v>
      </c>
    </row>
    <row r="196" spans="1:16" x14ac:dyDescent="0.2">
      <c r="A196">
        <f t="shared" si="44"/>
        <v>116</v>
      </c>
      <c r="B196" s="19">
        <f t="shared" si="31"/>
        <v>-2.0503038415792956</v>
      </c>
      <c r="C196" s="19" t="e">
        <f t="shared" si="32"/>
        <v>#DIV/0!</v>
      </c>
      <c r="D196" s="19" t="e">
        <f t="shared" si="33"/>
        <v>#DIV/0!</v>
      </c>
      <c r="E196" s="12" t="e">
        <f t="shared" si="34"/>
        <v>#DIV/0!</v>
      </c>
      <c r="F196" s="12" t="e">
        <f t="shared" si="35"/>
        <v>#DIV/0!</v>
      </c>
      <c r="H196" s="19" t="e">
        <f t="shared" si="36"/>
        <v>#DIV/0!</v>
      </c>
      <c r="I196" s="19" t="e">
        <f t="shared" si="37"/>
        <v>#DIV/0!</v>
      </c>
      <c r="J196" s="12" t="e">
        <f t="shared" si="38"/>
        <v>#DIV/0!</v>
      </c>
      <c r="K196" s="12" t="e">
        <f t="shared" si="39"/>
        <v>#DIV/0!</v>
      </c>
      <c r="M196" s="19" t="e">
        <f t="shared" si="40"/>
        <v>#DIV/0!</v>
      </c>
      <c r="N196" s="19" t="e">
        <f t="shared" si="41"/>
        <v>#DIV/0!</v>
      </c>
      <c r="O196" s="12" t="e">
        <f t="shared" si="42"/>
        <v>#DIV/0!</v>
      </c>
      <c r="P196" s="12" t="e">
        <f t="shared" si="43"/>
        <v>#DIV/0!</v>
      </c>
    </row>
    <row r="197" spans="1:16" x14ac:dyDescent="0.2">
      <c r="A197">
        <f t="shared" si="44"/>
        <v>120</v>
      </c>
      <c r="B197" s="19">
        <f t="shared" si="31"/>
        <v>-1.7320508075688783</v>
      </c>
      <c r="C197" s="19" t="e">
        <f t="shared" si="32"/>
        <v>#DIV/0!</v>
      </c>
      <c r="D197" s="19" t="e">
        <f t="shared" si="33"/>
        <v>#DIV/0!</v>
      </c>
      <c r="E197" s="12" t="e">
        <f t="shared" si="34"/>
        <v>#DIV/0!</v>
      </c>
      <c r="F197" s="12" t="e">
        <f t="shared" si="35"/>
        <v>#DIV/0!</v>
      </c>
      <c r="H197" s="19" t="e">
        <f t="shared" si="36"/>
        <v>#DIV/0!</v>
      </c>
      <c r="I197" s="19" t="e">
        <f t="shared" si="37"/>
        <v>#DIV/0!</v>
      </c>
      <c r="J197" s="12" t="e">
        <f t="shared" si="38"/>
        <v>#DIV/0!</v>
      </c>
      <c r="K197" s="12" t="e">
        <f t="shared" si="39"/>
        <v>#DIV/0!</v>
      </c>
      <c r="M197" s="19" t="e">
        <f t="shared" si="40"/>
        <v>#DIV/0!</v>
      </c>
      <c r="N197" s="19" t="e">
        <f t="shared" si="41"/>
        <v>#DIV/0!</v>
      </c>
      <c r="O197" s="12" t="e">
        <f t="shared" si="42"/>
        <v>#DIV/0!</v>
      </c>
      <c r="P197" s="12" t="e">
        <f t="shared" si="43"/>
        <v>#DIV/0!</v>
      </c>
    </row>
    <row r="198" spans="1:16" x14ac:dyDescent="0.2">
      <c r="A198">
        <f t="shared" si="44"/>
        <v>124</v>
      </c>
      <c r="B198" s="19">
        <f t="shared" si="31"/>
        <v>-1.4825609685127408</v>
      </c>
      <c r="C198" s="19" t="e">
        <f t="shared" si="32"/>
        <v>#DIV/0!</v>
      </c>
      <c r="D198" s="19" t="e">
        <f t="shared" si="33"/>
        <v>#DIV/0!</v>
      </c>
      <c r="E198" s="12" t="e">
        <f t="shared" si="34"/>
        <v>#DIV/0!</v>
      </c>
      <c r="F198" s="12" t="e">
        <f t="shared" si="35"/>
        <v>#DIV/0!</v>
      </c>
      <c r="H198" s="19" t="e">
        <f t="shared" si="36"/>
        <v>#DIV/0!</v>
      </c>
      <c r="I198" s="19" t="e">
        <f t="shared" si="37"/>
        <v>#DIV/0!</v>
      </c>
      <c r="J198" s="12" t="e">
        <f t="shared" si="38"/>
        <v>#DIV/0!</v>
      </c>
      <c r="K198" s="12" t="e">
        <f t="shared" si="39"/>
        <v>#DIV/0!</v>
      </c>
      <c r="M198" s="19" t="e">
        <f t="shared" si="40"/>
        <v>#DIV/0!</v>
      </c>
      <c r="N198" s="19" t="e">
        <f t="shared" si="41"/>
        <v>#DIV/0!</v>
      </c>
      <c r="O198" s="12" t="e">
        <f t="shared" si="42"/>
        <v>#DIV/0!</v>
      </c>
      <c r="P198" s="12" t="e">
        <f t="shared" si="43"/>
        <v>#DIV/0!</v>
      </c>
    </row>
    <row r="199" spans="1:16" x14ac:dyDescent="0.2">
      <c r="A199">
        <f t="shared" si="44"/>
        <v>128</v>
      </c>
      <c r="B199" s="19">
        <f t="shared" si="31"/>
        <v>-1.2799416321930788</v>
      </c>
      <c r="C199" s="19" t="e">
        <f t="shared" si="32"/>
        <v>#DIV/0!</v>
      </c>
      <c r="D199" s="19" t="e">
        <f t="shared" si="33"/>
        <v>#DIV/0!</v>
      </c>
      <c r="E199" s="12" t="e">
        <f t="shared" si="34"/>
        <v>#DIV/0!</v>
      </c>
      <c r="F199" s="12" t="e">
        <f t="shared" si="35"/>
        <v>#DIV/0!</v>
      </c>
      <c r="H199" s="19" t="e">
        <f t="shared" si="36"/>
        <v>#DIV/0!</v>
      </c>
      <c r="I199" s="19" t="e">
        <f t="shared" si="37"/>
        <v>#DIV/0!</v>
      </c>
      <c r="J199" s="12" t="e">
        <f t="shared" si="38"/>
        <v>#DIV/0!</v>
      </c>
      <c r="K199" s="12" t="e">
        <f t="shared" si="39"/>
        <v>#DIV/0!</v>
      </c>
      <c r="M199" s="19" t="e">
        <f t="shared" si="40"/>
        <v>#DIV/0!</v>
      </c>
      <c r="N199" s="19" t="e">
        <f t="shared" si="41"/>
        <v>#DIV/0!</v>
      </c>
      <c r="O199" s="12" t="e">
        <f t="shared" si="42"/>
        <v>#DIV/0!</v>
      </c>
      <c r="P199" s="12" t="e">
        <f t="shared" si="43"/>
        <v>#DIV/0!</v>
      </c>
    </row>
    <row r="200" spans="1:16" x14ac:dyDescent="0.2">
      <c r="A200">
        <f t="shared" si="44"/>
        <v>132</v>
      </c>
      <c r="B200" s="19">
        <f t="shared" si="31"/>
        <v>-1.1106125148291928</v>
      </c>
      <c r="C200" s="19" t="e">
        <f t="shared" si="32"/>
        <v>#DIV/0!</v>
      </c>
      <c r="D200" s="19" t="e">
        <f t="shared" si="33"/>
        <v>#DIV/0!</v>
      </c>
      <c r="E200" s="12" t="e">
        <f t="shared" si="34"/>
        <v>#DIV/0!</v>
      </c>
      <c r="F200" s="12" t="e">
        <f t="shared" si="35"/>
        <v>#DIV/0!</v>
      </c>
      <c r="H200" s="19" t="e">
        <f t="shared" si="36"/>
        <v>#DIV/0!</v>
      </c>
      <c r="I200" s="19" t="e">
        <f t="shared" si="37"/>
        <v>#DIV/0!</v>
      </c>
      <c r="J200" s="12" t="e">
        <f t="shared" si="38"/>
        <v>#DIV/0!</v>
      </c>
      <c r="K200" s="12" t="e">
        <f t="shared" si="39"/>
        <v>#DIV/0!</v>
      </c>
      <c r="M200" s="19" t="e">
        <f t="shared" si="40"/>
        <v>#DIV/0!</v>
      </c>
      <c r="N200" s="19" t="e">
        <f t="shared" si="41"/>
        <v>#DIV/0!</v>
      </c>
      <c r="O200" s="12" t="e">
        <f t="shared" si="42"/>
        <v>#DIV/0!</v>
      </c>
      <c r="P200" s="12" t="e">
        <f t="shared" si="43"/>
        <v>#DIV/0!</v>
      </c>
    </row>
    <row r="201" spans="1:16" x14ac:dyDescent="0.2">
      <c r="A201">
        <f t="shared" si="44"/>
        <v>136</v>
      </c>
      <c r="B201" s="19">
        <f t="shared" si="31"/>
        <v>-0.96568877480707371</v>
      </c>
      <c r="C201" s="19" t="e">
        <f t="shared" si="32"/>
        <v>#DIV/0!</v>
      </c>
      <c r="D201" s="19" t="e">
        <f t="shared" si="33"/>
        <v>#DIV/0!</v>
      </c>
      <c r="E201" s="12" t="e">
        <f t="shared" si="34"/>
        <v>#DIV/0!</v>
      </c>
      <c r="F201" s="12" t="e">
        <f t="shared" si="35"/>
        <v>#DIV/0!</v>
      </c>
      <c r="H201" s="19" t="e">
        <f t="shared" si="36"/>
        <v>#DIV/0!</v>
      </c>
      <c r="I201" s="19" t="e">
        <f t="shared" si="37"/>
        <v>#DIV/0!</v>
      </c>
      <c r="J201" s="12" t="e">
        <f t="shared" si="38"/>
        <v>#DIV/0!</v>
      </c>
      <c r="K201" s="12" t="e">
        <f t="shared" si="39"/>
        <v>#DIV/0!</v>
      </c>
      <c r="M201" s="19" t="e">
        <f t="shared" si="40"/>
        <v>#DIV/0!</v>
      </c>
      <c r="N201" s="19" t="e">
        <f t="shared" si="41"/>
        <v>#DIV/0!</v>
      </c>
      <c r="O201" s="12" t="e">
        <f t="shared" si="42"/>
        <v>#DIV/0!</v>
      </c>
      <c r="P201" s="12" t="e">
        <f t="shared" si="43"/>
        <v>#DIV/0!</v>
      </c>
    </row>
    <row r="202" spans="1:16" x14ac:dyDescent="0.2">
      <c r="A202">
        <f t="shared" si="44"/>
        <v>140</v>
      </c>
      <c r="B202" s="19">
        <f t="shared" si="31"/>
        <v>-0.83909963117728037</v>
      </c>
      <c r="C202" s="19" t="e">
        <f t="shared" si="32"/>
        <v>#DIV/0!</v>
      </c>
      <c r="D202" s="19" t="e">
        <f t="shared" si="33"/>
        <v>#DIV/0!</v>
      </c>
      <c r="E202" s="12" t="e">
        <f t="shared" si="34"/>
        <v>#DIV/0!</v>
      </c>
      <c r="F202" s="12" t="e">
        <f t="shared" si="35"/>
        <v>#DIV/0!</v>
      </c>
      <c r="H202" s="19" t="e">
        <f t="shared" si="36"/>
        <v>#DIV/0!</v>
      </c>
      <c r="I202" s="19" t="e">
        <f t="shared" si="37"/>
        <v>#DIV/0!</v>
      </c>
      <c r="J202" s="12" t="e">
        <f t="shared" si="38"/>
        <v>#DIV/0!</v>
      </c>
      <c r="K202" s="12" t="e">
        <f t="shared" si="39"/>
        <v>#DIV/0!</v>
      </c>
      <c r="M202" s="19" t="e">
        <f t="shared" si="40"/>
        <v>#DIV/0!</v>
      </c>
      <c r="N202" s="19" t="e">
        <f t="shared" si="41"/>
        <v>#DIV/0!</v>
      </c>
      <c r="O202" s="12" t="e">
        <f t="shared" si="42"/>
        <v>#DIV/0!</v>
      </c>
      <c r="P202" s="12" t="e">
        <f t="shared" si="43"/>
        <v>#DIV/0!</v>
      </c>
    </row>
    <row r="203" spans="1:16" x14ac:dyDescent="0.2">
      <c r="A203">
        <f t="shared" si="44"/>
        <v>144</v>
      </c>
      <c r="B203" s="19">
        <f t="shared" si="31"/>
        <v>-0.72654252800536101</v>
      </c>
      <c r="C203" s="19" t="e">
        <f t="shared" si="32"/>
        <v>#DIV/0!</v>
      </c>
      <c r="D203" s="19" t="e">
        <f t="shared" si="33"/>
        <v>#DIV/0!</v>
      </c>
      <c r="E203" s="12" t="e">
        <f t="shared" si="34"/>
        <v>#DIV/0!</v>
      </c>
      <c r="F203" s="12" t="e">
        <f t="shared" si="35"/>
        <v>#DIV/0!</v>
      </c>
      <c r="H203" s="19" t="e">
        <f t="shared" si="36"/>
        <v>#DIV/0!</v>
      </c>
      <c r="I203" s="19" t="e">
        <f t="shared" si="37"/>
        <v>#DIV/0!</v>
      </c>
      <c r="J203" s="12" t="e">
        <f t="shared" si="38"/>
        <v>#DIV/0!</v>
      </c>
      <c r="K203" s="12" t="e">
        <f t="shared" si="39"/>
        <v>#DIV/0!</v>
      </c>
      <c r="M203" s="19" t="e">
        <f t="shared" si="40"/>
        <v>#DIV/0!</v>
      </c>
      <c r="N203" s="19" t="e">
        <f t="shared" si="41"/>
        <v>#DIV/0!</v>
      </c>
      <c r="O203" s="12" t="e">
        <f t="shared" si="42"/>
        <v>#DIV/0!</v>
      </c>
      <c r="P203" s="12" t="e">
        <f t="shared" si="43"/>
        <v>#DIV/0!</v>
      </c>
    </row>
    <row r="204" spans="1:16" x14ac:dyDescent="0.2">
      <c r="A204">
        <f t="shared" si="44"/>
        <v>148</v>
      </c>
      <c r="B204" s="19">
        <f t="shared" si="31"/>
        <v>-0.62486935190932746</v>
      </c>
      <c r="C204" s="19" t="e">
        <f t="shared" si="32"/>
        <v>#DIV/0!</v>
      </c>
      <c r="D204" s="19" t="e">
        <f t="shared" si="33"/>
        <v>#DIV/0!</v>
      </c>
      <c r="E204" s="12" t="e">
        <f t="shared" si="34"/>
        <v>#DIV/0!</v>
      </c>
      <c r="F204" s="12" t="e">
        <f t="shared" si="35"/>
        <v>#DIV/0!</v>
      </c>
      <c r="H204" s="19" t="e">
        <f t="shared" si="36"/>
        <v>#DIV/0!</v>
      </c>
      <c r="I204" s="19" t="e">
        <f t="shared" si="37"/>
        <v>#DIV/0!</v>
      </c>
      <c r="J204" s="12" t="e">
        <f t="shared" si="38"/>
        <v>#DIV/0!</v>
      </c>
      <c r="K204" s="12" t="e">
        <f t="shared" si="39"/>
        <v>#DIV/0!</v>
      </c>
      <c r="M204" s="19" t="e">
        <f t="shared" si="40"/>
        <v>#DIV/0!</v>
      </c>
      <c r="N204" s="19" t="e">
        <f t="shared" si="41"/>
        <v>#DIV/0!</v>
      </c>
      <c r="O204" s="12" t="e">
        <f t="shared" si="42"/>
        <v>#DIV/0!</v>
      </c>
      <c r="P204" s="12" t="e">
        <f t="shared" si="43"/>
        <v>#DIV/0!</v>
      </c>
    </row>
    <row r="205" spans="1:16" x14ac:dyDescent="0.2">
      <c r="A205">
        <f t="shared" si="44"/>
        <v>152</v>
      </c>
      <c r="B205" s="19">
        <f t="shared" si="31"/>
        <v>-0.53170943166147921</v>
      </c>
      <c r="C205" s="19" t="e">
        <f t="shared" si="32"/>
        <v>#DIV/0!</v>
      </c>
      <c r="D205" s="19" t="e">
        <f t="shared" si="33"/>
        <v>#DIV/0!</v>
      </c>
      <c r="E205" s="12" t="e">
        <f t="shared" si="34"/>
        <v>#DIV/0!</v>
      </c>
      <c r="F205" s="12" t="e">
        <f t="shared" si="35"/>
        <v>#DIV/0!</v>
      </c>
      <c r="H205" s="19" t="e">
        <f t="shared" si="36"/>
        <v>#DIV/0!</v>
      </c>
      <c r="I205" s="19" t="e">
        <f t="shared" si="37"/>
        <v>#DIV/0!</v>
      </c>
      <c r="J205" s="12" t="e">
        <f t="shared" si="38"/>
        <v>#DIV/0!</v>
      </c>
      <c r="K205" s="12" t="e">
        <f t="shared" si="39"/>
        <v>#DIV/0!</v>
      </c>
      <c r="M205" s="19" t="e">
        <f t="shared" si="40"/>
        <v>#DIV/0!</v>
      </c>
      <c r="N205" s="19" t="e">
        <f t="shared" si="41"/>
        <v>#DIV/0!</v>
      </c>
      <c r="O205" s="12" t="e">
        <f t="shared" si="42"/>
        <v>#DIV/0!</v>
      </c>
      <c r="P205" s="12" t="e">
        <f t="shared" si="43"/>
        <v>#DIV/0!</v>
      </c>
    </row>
    <row r="206" spans="1:16" x14ac:dyDescent="0.2">
      <c r="A206">
        <f t="shared" si="44"/>
        <v>156</v>
      </c>
      <c r="B206" s="19">
        <f t="shared" si="31"/>
        <v>-0.44522868530853649</v>
      </c>
      <c r="C206" s="19" t="e">
        <f t="shared" si="32"/>
        <v>#DIV/0!</v>
      </c>
      <c r="D206" s="19" t="e">
        <f t="shared" si="33"/>
        <v>#DIV/0!</v>
      </c>
      <c r="E206" s="12" t="e">
        <f t="shared" si="34"/>
        <v>#DIV/0!</v>
      </c>
      <c r="F206" s="12" t="e">
        <f t="shared" si="35"/>
        <v>#DIV/0!</v>
      </c>
      <c r="H206" s="19" t="e">
        <f t="shared" si="36"/>
        <v>#DIV/0!</v>
      </c>
      <c r="I206" s="19" t="e">
        <f t="shared" si="37"/>
        <v>#DIV/0!</v>
      </c>
      <c r="J206" s="12" t="e">
        <f t="shared" si="38"/>
        <v>#DIV/0!</v>
      </c>
      <c r="K206" s="12" t="e">
        <f t="shared" si="39"/>
        <v>#DIV/0!</v>
      </c>
      <c r="M206" s="19" t="e">
        <f t="shared" si="40"/>
        <v>#DIV/0!</v>
      </c>
      <c r="N206" s="19" t="e">
        <f t="shared" si="41"/>
        <v>#DIV/0!</v>
      </c>
      <c r="O206" s="12" t="e">
        <f t="shared" si="42"/>
        <v>#DIV/0!</v>
      </c>
      <c r="P206" s="12" t="e">
        <f t="shared" si="43"/>
        <v>#DIV/0!</v>
      </c>
    </row>
    <row r="207" spans="1:16" x14ac:dyDescent="0.2">
      <c r="A207">
        <f t="shared" si="44"/>
        <v>160</v>
      </c>
      <c r="B207" s="19">
        <f t="shared" si="31"/>
        <v>-0.36397023426620256</v>
      </c>
      <c r="C207" s="19" t="e">
        <f t="shared" si="32"/>
        <v>#DIV/0!</v>
      </c>
      <c r="D207" s="19" t="e">
        <f t="shared" si="33"/>
        <v>#DIV/0!</v>
      </c>
      <c r="E207" s="12" t="e">
        <f t="shared" si="34"/>
        <v>#DIV/0!</v>
      </c>
      <c r="F207" s="12" t="e">
        <f t="shared" si="35"/>
        <v>#DIV/0!</v>
      </c>
      <c r="H207" s="19" t="e">
        <f t="shared" si="36"/>
        <v>#DIV/0!</v>
      </c>
      <c r="I207" s="19" t="e">
        <f t="shared" si="37"/>
        <v>#DIV/0!</v>
      </c>
      <c r="J207" s="12" t="e">
        <f t="shared" si="38"/>
        <v>#DIV/0!</v>
      </c>
      <c r="K207" s="12" t="e">
        <f t="shared" si="39"/>
        <v>#DIV/0!</v>
      </c>
      <c r="M207" s="19" t="e">
        <f t="shared" si="40"/>
        <v>#DIV/0!</v>
      </c>
      <c r="N207" s="19" t="e">
        <f t="shared" si="41"/>
        <v>#DIV/0!</v>
      </c>
      <c r="O207" s="12" t="e">
        <f t="shared" si="42"/>
        <v>#DIV/0!</v>
      </c>
      <c r="P207" s="12" t="e">
        <f t="shared" si="43"/>
        <v>#DIV/0!</v>
      </c>
    </row>
    <row r="208" spans="1:16" x14ac:dyDescent="0.2">
      <c r="A208">
        <f t="shared" si="44"/>
        <v>164</v>
      </c>
      <c r="B208" s="19">
        <f t="shared" si="31"/>
        <v>-0.28674538575880848</v>
      </c>
      <c r="C208" s="19" t="e">
        <f t="shared" si="32"/>
        <v>#DIV/0!</v>
      </c>
      <c r="D208" s="19" t="e">
        <f t="shared" si="33"/>
        <v>#DIV/0!</v>
      </c>
      <c r="E208" s="12" t="e">
        <f t="shared" si="34"/>
        <v>#DIV/0!</v>
      </c>
      <c r="F208" s="12" t="e">
        <f t="shared" si="35"/>
        <v>#DIV/0!</v>
      </c>
      <c r="H208" s="19" t="e">
        <f t="shared" si="36"/>
        <v>#DIV/0!</v>
      </c>
      <c r="I208" s="19" t="e">
        <f t="shared" si="37"/>
        <v>#DIV/0!</v>
      </c>
      <c r="J208" s="12" t="e">
        <f t="shared" si="38"/>
        <v>#DIV/0!</v>
      </c>
      <c r="K208" s="12" t="e">
        <f t="shared" si="39"/>
        <v>#DIV/0!</v>
      </c>
      <c r="M208" s="19" t="e">
        <f t="shared" si="40"/>
        <v>#DIV/0!</v>
      </c>
      <c r="N208" s="19" t="e">
        <f t="shared" si="41"/>
        <v>#DIV/0!</v>
      </c>
      <c r="O208" s="12" t="e">
        <f t="shared" si="42"/>
        <v>#DIV/0!</v>
      </c>
      <c r="P208" s="12" t="e">
        <f t="shared" si="43"/>
        <v>#DIV/0!</v>
      </c>
    </row>
    <row r="209" spans="1:16" x14ac:dyDescent="0.2">
      <c r="A209">
        <f t="shared" si="44"/>
        <v>168</v>
      </c>
      <c r="B209" s="19">
        <f t="shared" si="31"/>
        <v>-0.2125565616700221</v>
      </c>
      <c r="C209" s="19" t="e">
        <f t="shared" si="32"/>
        <v>#DIV/0!</v>
      </c>
      <c r="D209" s="19" t="e">
        <f t="shared" si="33"/>
        <v>#DIV/0!</v>
      </c>
      <c r="E209" s="12" t="e">
        <f t="shared" si="34"/>
        <v>#DIV/0!</v>
      </c>
      <c r="F209" s="12" t="e">
        <f t="shared" si="35"/>
        <v>#DIV/0!</v>
      </c>
      <c r="H209" s="19" t="e">
        <f t="shared" si="36"/>
        <v>#DIV/0!</v>
      </c>
      <c r="I209" s="19" t="e">
        <f t="shared" si="37"/>
        <v>#DIV/0!</v>
      </c>
      <c r="J209" s="12" t="e">
        <f t="shared" si="38"/>
        <v>#DIV/0!</v>
      </c>
      <c r="K209" s="12" t="e">
        <f t="shared" si="39"/>
        <v>#DIV/0!</v>
      </c>
      <c r="M209" s="19" t="e">
        <f t="shared" si="40"/>
        <v>#DIV/0!</v>
      </c>
      <c r="N209" s="19" t="e">
        <f t="shared" si="41"/>
        <v>#DIV/0!</v>
      </c>
      <c r="O209" s="12" t="e">
        <f t="shared" si="42"/>
        <v>#DIV/0!</v>
      </c>
      <c r="P209" s="12" t="e">
        <f t="shared" si="43"/>
        <v>#DIV/0!</v>
      </c>
    </row>
    <row r="210" spans="1:16" x14ac:dyDescent="0.2">
      <c r="A210">
        <f t="shared" si="44"/>
        <v>172</v>
      </c>
      <c r="B210" s="19">
        <f t="shared" si="31"/>
        <v>-0.14054083470239176</v>
      </c>
      <c r="C210" s="19" t="e">
        <f t="shared" si="32"/>
        <v>#DIV/0!</v>
      </c>
      <c r="D210" s="19" t="e">
        <f t="shared" si="33"/>
        <v>#DIV/0!</v>
      </c>
      <c r="E210" s="12" t="e">
        <f t="shared" si="34"/>
        <v>#DIV/0!</v>
      </c>
      <c r="F210" s="12" t="e">
        <f t="shared" si="35"/>
        <v>#DIV/0!</v>
      </c>
      <c r="H210" s="19" t="e">
        <f t="shared" si="36"/>
        <v>#DIV/0!</v>
      </c>
      <c r="I210" s="19" t="e">
        <f t="shared" si="37"/>
        <v>#DIV/0!</v>
      </c>
      <c r="J210" s="12" t="e">
        <f t="shared" si="38"/>
        <v>#DIV/0!</v>
      </c>
      <c r="K210" s="12" t="e">
        <f t="shared" si="39"/>
        <v>#DIV/0!</v>
      </c>
      <c r="M210" s="19" t="e">
        <f t="shared" si="40"/>
        <v>#DIV/0!</v>
      </c>
      <c r="N210" s="19" t="e">
        <f t="shared" si="41"/>
        <v>#DIV/0!</v>
      </c>
      <c r="O210" s="12" t="e">
        <f t="shared" si="42"/>
        <v>#DIV/0!</v>
      </c>
      <c r="P210" s="12" t="e">
        <f t="shared" si="43"/>
        <v>#DIV/0!</v>
      </c>
    </row>
    <row r="211" spans="1:16" x14ac:dyDescent="0.2">
      <c r="A211">
        <f t="shared" si="44"/>
        <v>176</v>
      </c>
      <c r="B211" s="19">
        <f t="shared" si="31"/>
        <v>-6.9926811943510636E-2</v>
      </c>
      <c r="C211" s="19" t="e">
        <f t="shared" si="32"/>
        <v>#DIV/0!</v>
      </c>
      <c r="D211" s="19" t="e">
        <f t="shared" si="33"/>
        <v>#DIV/0!</v>
      </c>
      <c r="E211" s="12" t="e">
        <f t="shared" si="34"/>
        <v>#DIV/0!</v>
      </c>
      <c r="F211" s="12" t="e">
        <f t="shared" si="35"/>
        <v>#DIV/0!</v>
      </c>
      <c r="H211" s="19" t="e">
        <f t="shared" si="36"/>
        <v>#DIV/0!</v>
      </c>
      <c r="I211" s="19" t="e">
        <f t="shared" si="37"/>
        <v>#DIV/0!</v>
      </c>
      <c r="J211" s="12" t="e">
        <f t="shared" si="38"/>
        <v>#DIV/0!</v>
      </c>
      <c r="K211" s="12" t="e">
        <f t="shared" si="39"/>
        <v>#DIV/0!</v>
      </c>
      <c r="M211" s="19" t="e">
        <f t="shared" si="40"/>
        <v>#DIV/0!</v>
      </c>
      <c r="N211" s="19" t="e">
        <f t="shared" si="41"/>
        <v>#DIV/0!</v>
      </c>
      <c r="O211" s="12" t="e">
        <f t="shared" si="42"/>
        <v>#DIV/0!</v>
      </c>
      <c r="P211" s="12" t="e">
        <f t="shared" si="43"/>
        <v>#DIV/0!</v>
      </c>
    </row>
    <row r="212" spans="1:16" x14ac:dyDescent="0.2">
      <c r="A212">
        <f t="shared" si="44"/>
        <v>180</v>
      </c>
      <c r="B212" s="19">
        <f t="shared" si="31"/>
        <v>-1.22514845490862E-16</v>
      </c>
      <c r="C212" s="19" t="e">
        <f t="shared" si="32"/>
        <v>#DIV/0!</v>
      </c>
      <c r="D212" s="19" t="e">
        <f t="shared" si="33"/>
        <v>#DIV/0!</v>
      </c>
      <c r="E212" s="12" t="e">
        <f t="shared" si="34"/>
        <v>#DIV/0!</v>
      </c>
      <c r="F212" s="12" t="e">
        <f t="shared" si="35"/>
        <v>#DIV/0!</v>
      </c>
      <c r="H212" s="19" t="e">
        <f t="shared" si="36"/>
        <v>#DIV/0!</v>
      </c>
      <c r="I212" s="19" t="e">
        <f t="shared" si="37"/>
        <v>#DIV/0!</v>
      </c>
      <c r="J212" s="12" t="e">
        <f t="shared" si="38"/>
        <v>#DIV/0!</v>
      </c>
      <c r="K212" s="12" t="e">
        <f t="shared" si="39"/>
        <v>#DIV/0!</v>
      </c>
      <c r="M212" s="19" t="e">
        <f t="shared" si="40"/>
        <v>#DIV/0!</v>
      </c>
      <c r="N212" s="19" t="e">
        <f t="shared" si="41"/>
        <v>#DIV/0!</v>
      </c>
      <c r="O212" s="12" t="e">
        <f t="shared" si="42"/>
        <v>#DIV/0!</v>
      </c>
      <c r="P212" s="12" t="e">
        <f t="shared" si="43"/>
        <v>#DIV/0!</v>
      </c>
    </row>
  </sheetData>
  <mergeCells count="2">
    <mergeCell ref="J7:L7"/>
    <mergeCell ref="J23:L2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NormEllipse</vt:lpstr>
      <vt:lpstr>NormalEllipse</vt:lpstr>
      <vt:lpstr>NormalData</vt:lpstr>
      <vt:lpstr>invCovIll</vt:lpstr>
      <vt:lpstr>invCovNorm</vt:lpstr>
      <vt:lpstr>invCovRisk</vt:lpstr>
      <vt:lpstr>mu_ill</vt:lpstr>
      <vt:lpstr>mu_norm</vt:lpstr>
      <vt:lpstr>mu_risk</vt:lpstr>
      <vt:lpstr>n_ill</vt:lpstr>
      <vt:lpstr>n_norm</vt:lpstr>
      <vt:lpstr>n_risk</vt:lpstr>
      <vt:lpstr>zdata_ill</vt:lpstr>
      <vt:lpstr>zdata_norm</vt:lpstr>
      <vt:lpstr>zdata_risk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2004-06-09T09:36:35Z</dcterms:created>
  <dcterms:modified xsi:type="dcterms:W3CDTF">2017-06-07T11:05:57Z</dcterms:modified>
</cp:coreProperties>
</file>